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chailaridis\Desktop\"/>
    </mc:Choice>
  </mc:AlternateContent>
  <xr:revisionPtr revIDLastSave="0" documentId="13_ncr:1_{AA8C88D6-CC86-46BB-AA59-4718166D85DB}" xr6:coauthVersionLast="45" xr6:coauthVersionMax="45" xr10:uidLastSave="{00000000-0000-0000-0000-000000000000}"/>
  <bookViews>
    <workbookView xWindow="-96" yWindow="-96" windowWidth="19392" windowHeight="10536" xr2:uid="{00000000-000D-0000-FFFF-FFFF00000000}"/>
  </bookViews>
  <sheets>
    <sheet name="Umsatzausfall Coron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216" i="2" l="1"/>
  <c r="AJ216" i="2"/>
  <c r="AH216" i="2"/>
  <c r="AF216" i="2"/>
  <c r="AD216" i="2"/>
  <c r="AB216" i="2"/>
  <c r="Z216" i="2"/>
  <c r="X216" i="2"/>
  <c r="V216" i="2"/>
  <c r="T216" i="2"/>
  <c r="AL213" i="2"/>
  <c r="AJ213" i="2"/>
  <c r="AH213" i="2"/>
  <c r="AF213" i="2"/>
  <c r="AD213" i="2"/>
  <c r="AB213" i="2"/>
  <c r="Z213" i="2"/>
  <c r="X213" i="2"/>
  <c r="V213" i="2"/>
  <c r="T213" i="2"/>
  <c r="AL210" i="2"/>
  <c r="AJ210" i="2"/>
  <c r="AH210" i="2"/>
  <c r="AF210" i="2"/>
  <c r="AD210" i="2"/>
  <c r="AB210" i="2"/>
  <c r="Z210" i="2"/>
  <c r="X210" i="2"/>
  <c r="V210" i="2"/>
  <c r="T210" i="2"/>
  <c r="AL207" i="2"/>
  <c r="AJ207" i="2"/>
  <c r="AH207" i="2"/>
  <c r="AF207" i="2"/>
  <c r="AD207" i="2"/>
  <c r="AB207" i="2"/>
  <c r="Z207" i="2"/>
  <c r="X207" i="2"/>
  <c r="V207" i="2"/>
  <c r="T207" i="2"/>
  <c r="AL204" i="2"/>
  <c r="AJ204" i="2"/>
  <c r="AH204" i="2"/>
  <c r="AF204" i="2"/>
  <c r="AD204" i="2"/>
  <c r="AB204" i="2"/>
  <c r="Z204" i="2"/>
  <c r="X204" i="2"/>
  <c r="V204" i="2"/>
  <c r="T204" i="2"/>
  <c r="AL188" i="2"/>
  <c r="AJ188" i="2"/>
  <c r="AH188" i="2"/>
  <c r="AF188" i="2"/>
  <c r="AD188" i="2"/>
  <c r="AB188" i="2"/>
  <c r="Z188" i="2"/>
  <c r="X188" i="2"/>
  <c r="V188" i="2"/>
  <c r="T188" i="2"/>
  <c r="AL185" i="2"/>
  <c r="AJ185" i="2"/>
  <c r="AH185" i="2"/>
  <c r="AF185" i="2"/>
  <c r="AD185" i="2"/>
  <c r="AB185" i="2"/>
  <c r="Z185" i="2"/>
  <c r="X185" i="2"/>
  <c r="V185" i="2"/>
  <c r="T185" i="2"/>
  <c r="AL182" i="2"/>
  <c r="AJ182" i="2"/>
  <c r="AH182" i="2"/>
  <c r="AF182" i="2"/>
  <c r="AD182" i="2"/>
  <c r="AB182" i="2"/>
  <c r="Z182" i="2"/>
  <c r="X182" i="2"/>
  <c r="V182" i="2"/>
  <c r="T182" i="2"/>
  <c r="AL179" i="2"/>
  <c r="AJ179" i="2"/>
  <c r="AH179" i="2"/>
  <c r="AF179" i="2"/>
  <c r="AD179" i="2"/>
  <c r="AB179" i="2"/>
  <c r="Z179" i="2"/>
  <c r="X179" i="2"/>
  <c r="V179" i="2"/>
  <c r="T179" i="2"/>
  <c r="AL176" i="2"/>
  <c r="AJ176" i="2"/>
  <c r="AH176" i="2"/>
  <c r="AF176" i="2"/>
  <c r="AD176" i="2"/>
  <c r="AB176" i="2"/>
  <c r="Z176" i="2"/>
  <c r="X176" i="2"/>
  <c r="V176" i="2"/>
  <c r="T176" i="2"/>
  <c r="AL160" i="2"/>
  <c r="AJ160" i="2"/>
  <c r="AH160" i="2"/>
  <c r="AF160" i="2"/>
  <c r="AD160" i="2"/>
  <c r="AB160" i="2"/>
  <c r="Z160" i="2"/>
  <c r="X160" i="2"/>
  <c r="V160" i="2"/>
  <c r="T160" i="2"/>
  <c r="AL157" i="2"/>
  <c r="AJ157" i="2"/>
  <c r="AH157" i="2"/>
  <c r="AF157" i="2"/>
  <c r="AD157" i="2"/>
  <c r="AB157" i="2"/>
  <c r="Z157" i="2"/>
  <c r="X157" i="2"/>
  <c r="V157" i="2"/>
  <c r="T157" i="2"/>
  <c r="AL154" i="2"/>
  <c r="AJ154" i="2"/>
  <c r="AH154" i="2"/>
  <c r="AF154" i="2"/>
  <c r="AD154" i="2"/>
  <c r="AB154" i="2"/>
  <c r="Z154" i="2"/>
  <c r="X154" i="2"/>
  <c r="V154" i="2"/>
  <c r="T154" i="2"/>
  <c r="AL151" i="2"/>
  <c r="AJ151" i="2"/>
  <c r="AH151" i="2"/>
  <c r="AF151" i="2"/>
  <c r="AD151" i="2"/>
  <c r="AB151" i="2"/>
  <c r="Z151" i="2"/>
  <c r="X151" i="2"/>
  <c r="V151" i="2"/>
  <c r="T151" i="2"/>
  <c r="AL148" i="2"/>
  <c r="AJ148" i="2"/>
  <c r="AH148" i="2"/>
  <c r="AF148" i="2"/>
  <c r="AD148" i="2"/>
  <c r="AB148" i="2"/>
  <c r="Z148" i="2"/>
  <c r="X148" i="2"/>
  <c r="V148" i="2"/>
  <c r="T148" i="2"/>
  <c r="AL132" i="2"/>
  <c r="AJ132" i="2"/>
  <c r="AH132" i="2"/>
  <c r="AF132" i="2"/>
  <c r="AD132" i="2"/>
  <c r="AB132" i="2"/>
  <c r="Z132" i="2"/>
  <c r="X132" i="2"/>
  <c r="V132" i="2"/>
  <c r="T132" i="2"/>
  <c r="AL129" i="2"/>
  <c r="AJ129" i="2"/>
  <c r="AH129" i="2"/>
  <c r="AF129" i="2"/>
  <c r="AD129" i="2"/>
  <c r="AB129" i="2"/>
  <c r="Z129" i="2"/>
  <c r="X129" i="2"/>
  <c r="V129" i="2"/>
  <c r="T129" i="2"/>
  <c r="AL126" i="2"/>
  <c r="AJ126" i="2"/>
  <c r="AH126" i="2"/>
  <c r="AF126" i="2"/>
  <c r="AD126" i="2"/>
  <c r="AB126" i="2"/>
  <c r="Z126" i="2"/>
  <c r="X126" i="2"/>
  <c r="V126" i="2"/>
  <c r="T126" i="2"/>
  <c r="AL123" i="2"/>
  <c r="AJ123" i="2"/>
  <c r="AH123" i="2"/>
  <c r="AF123" i="2"/>
  <c r="AD123" i="2"/>
  <c r="AB123" i="2"/>
  <c r="Z123" i="2"/>
  <c r="X123" i="2"/>
  <c r="V123" i="2"/>
  <c r="T123" i="2"/>
  <c r="AL120" i="2"/>
  <c r="AJ120" i="2"/>
  <c r="AH120" i="2"/>
  <c r="AF120" i="2"/>
  <c r="AD120" i="2"/>
  <c r="AB120" i="2"/>
  <c r="Z120" i="2"/>
  <c r="X120" i="2"/>
  <c r="V120" i="2"/>
  <c r="T120" i="2"/>
  <c r="AL104" i="2"/>
  <c r="AJ104" i="2"/>
  <c r="AH104" i="2"/>
  <c r="AF104" i="2"/>
  <c r="AD104" i="2"/>
  <c r="AB104" i="2"/>
  <c r="Z104" i="2"/>
  <c r="X104" i="2"/>
  <c r="V104" i="2"/>
  <c r="T104" i="2"/>
  <c r="AL101" i="2"/>
  <c r="AJ101" i="2"/>
  <c r="AH101" i="2"/>
  <c r="AF101" i="2"/>
  <c r="AD101" i="2"/>
  <c r="AB101" i="2"/>
  <c r="Z101" i="2"/>
  <c r="X101" i="2"/>
  <c r="V101" i="2"/>
  <c r="T101" i="2"/>
  <c r="AL98" i="2"/>
  <c r="AJ98" i="2"/>
  <c r="AH98" i="2"/>
  <c r="AF98" i="2"/>
  <c r="AD98" i="2"/>
  <c r="AB98" i="2"/>
  <c r="Z98" i="2"/>
  <c r="X98" i="2"/>
  <c r="V98" i="2"/>
  <c r="T98" i="2"/>
  <c r="AL95" i="2"/>
  <c r="AJ95" i="2"/>
  <c r="AH95" i="2"/>
  <c r="AF95" i="2"/>
  <c r="AD95" i="2"/>
  <c r="AB95" i="2"/>
  <c r="Z95" i="2"/>
  <c r="X95" i="2"/>
  <c r="V95" i="2"/>
  <c r="T95" i="2"/>
  <c r="AL92" i="2"/>
  <c r="AJ92" i="2"/>
  <c r="AH92" i="2"/>
  <c r="AF92" i="2"/>
  <c r="AD92" i="2"/>
  <c r="AB92" i="2"/>
  <c r="Z92" i="2"/>
  <c r="X92" i="2"/>
  <c r="V92" i="2"/>
  <c r="T92" i="2"/>
  <c r="AL76" i="2"/>
  <c r="AJ76" i="2"/>
  <c r="AH76" i="2"/>
  <c r="AF76" i="2"/>
  <c r="AD76" i="2"/>
  <c r="AB76" i="2"/>
  <c r="Z76" i="2"/>
  <c r="X76" i="2"/>
  <c r="V76" i="2"/>
  <c r="T76" i="2"/>
  <c r="AL73" i="2"/>
  <c r="AJ73" i="2"/>
  <c r="AH73" i="2"/>
  <c r="AF73" i="2"/>
  <c r="AD73" i="2"/>
  <c r="AB73" i="2"/>
  <c r="Z73" i="2"/>
  <c r="X73" i="2"/>
  <c r="V73" i="2"/>
  <c r="T73" i="2"/>
  <c r="AL70" i="2"/>
  <c r="AJ70" i="2"/>
  <c r="AH70" i="2"/>
  <c r="AF70" i="2"/>
  <c r="AD70" i="2"/>
  <c r="AB70" i="2"/>
  <c r="Z70" i="2"/>
  <c r="X70" i="2"/>
  <c r="V70" i="2"/>
  <c r="T70" i="2"/>
  <c r="AL67" i="2"/>
  <c r="AJ67" i="2"/>
  <c r="AH67" i="2"/>
  <c r="AF67" i="2"/>
  <c r="AD67" i="2"/>
  <c r="AB67" i="2"/>
  <c r="Z67" i="2"/>
  <c r="X67" i="2"/>
  <c r="V67" i="2"/>
  <c r="T67" i="2"/>
  <c r="AL64" i="2"/>
  <c r="AJ64" i="2"/>
  <c r="AH64" i="2"/>
  <c r="AF64" i="2"/>
  <c r="AD64" i="2"/>
  <c r="AB64" i="2"/>
  <c r="Z64" i="2"/>
  <c r="X64" i="2"/>
  <c r="V64" i="2"/>
  <c r="T64" i="2"/>
  <c r="AL48" i="2"/>
  <c r="AJ48" i="2"/>
  <c r="AH48" i="2"/>
  <c r="AF48" i="2"/>
  <c r="AD48" i="2"/>
  <c r="AB48" i="2"/>
  <c r="Z48" i="2"/>
  <c r="X48" i="2"/>
  <c r="V48" i="2"/>
  <c r="T48" i="2"/>
  <c r="AL45" i="2"/>
  <c r="AJ45" i="2"/>
  <c r="AH45" i="2"/>
  <c r="AF45" i="2"/>
  <c r="AD45" i="2"/>
  <c r="AB45" i="2"/>
  <c r="Z45" i="2"/>
  <c r="X45" i="2"/>
  <c r="V45" i="2"/>
  <c r="T45" i="2"/>
  <c r="AL42" i="2"/>
  <c r="AJ42" i="2"/>
  <c r="AH42" i="2"/>
  <c r="AF42" i="2"/>
  <c r="AD42" i="2"/>
  <c r="AB42" i="2"/>
  <c r="Z42" i="2"/>
  <c r="X42" i="2"/>
  <c r="V42" i="2"/>
  <c r="T42" i="2"/>
  <c r="AL39" i="2"/>
  <c r="AJ39" i="2"/>
  <c r="AH39" i="2"/>
  <c r="AF39" i="2"/>
  <c r="AD39" i="2"/>
  <c r="AB39" i="2"/>
  <c r="Z39" i="2"/>
  <c r="X39" i="2"/>
  <c r="V39" i="2"/>
  <c r="T39" i="2"/>
  <c r="AL36" i="2"/>
  <c r="AJ36" i="2"/>
  <c r="AH36" i="2"/>
  <c r="AF36" i="2"/>
  <c r="AD36" i="2"/>
  <c r="AB36" i="2"/>
  <c r="Z36" i="2"/>
  <c r="X36" i="2"/>
  <c r="V36" i="2"/>
  <c r="T36" i="2"/>
  <c r="R216" i="2" l="1"/>
  <c r="P216" i="2"/>
  <c r="N216" i="2"/>
  <c r="L216" i="2"/>
  <c r="J216" i="2"/>
  <c r="H216" i="2"/>
  <c r="F216" i="2"/>
  <c r="D216" i="2"/>
  <c r="AM216" i="2" s="1"/>
  <c r="R213" i="2"/>
  <c r="P213" i="2"/>
  <c r="N213" i="2"/>
  <c r="L213" i="2"/>
  <c r="J213" i="2"/>
  <c r="H213" i="2"/>
  <c r="F213" i="2"/>
  <c r="D213" i="2"/>
  <c r="AM213" i="2" s="1"/>
  <c r="R210" i="2"/>
  <c r="P210" i="2"/>
  <c r="N210" i="2"/>
  <c r="L210" i="2"/>
  <c r="J210" i="2"/>
  <c r="H210" i="2"/>
  <c r="F210" i="2"/>
  <c r="F219" i="2" s="1"/>
  <c r="D210" i="2"/>
  <c r="AJ219" i="2"/>
  <c r="AB219" i="2"/>
  <c r="T219" i="2"/>
  <c r="R207" i="2"/>
  <c r="P207" i="2"/>
  <c r="N207" i="2"/>
  <c r="L207" i="2"/>
  <c r="L219" i="2" s="1"/>
  <c r="J207" i="2"/>
  <c r="J219" i="2" s="1"/>
  <c r="H207" i="2"/>
  <c r="F207" i="2"/>
  <c r="D207" i="2"/>
  <c r="AF219" i="2"/>
  <c r="X219" i="2"/>
  <c r="R204" i="2"/>
  <c r="P204" i="2"/>
  <c r="P219" i="2" s="1"/>
  <c r="N204" i="2"/>
  <c r="AM204" i="2" s="1"/>
  <c r="L204" i="2"/>
  <c r="J204" i="2"/>
  <c r="H204" i="2"/>
  <c r="F204" i="2"/>
  <c r="D204" i="2"/>
  <c r="R188" i="2"/>
  <c r="P188" i="2"/>
  <c r="N188" i="2"/>
  <c r="L188" i="2"/>
  <c r="J188" i="2"/>
  <c r="H188" i="2"/>
  <c r="F188" i="2"/>
  <c r="D188" i="2"/>
  <c r="R185" i="2"/>
  <c r="P185" i="2"/>
  <c r="N185" i="2"/>
  <c r="L185" i="2"/>
  <c r="J185" i="2"/>
  <c r="H185" i="2"/>
  <c r="F185" i="2"/>
  <c r="D185" i="2"/>
  <c r="R182" i="2"/>
  <c r="P182" i="2"/>
  <c r="N182" i="2"/>
  <c r="N191" i="2" s="1"/>
  <c r="L182" i="2"/>
  <c r="J182" i="2"/>
  <c r="H182" i="2"/>
  <c r="F182" i="2"/>
  <c r="D182" i="2"/>
  <c r="AJ191" i="2"/>
  <c r="AB191" i="2"/>
  <c r="T191" i="2"/>
  <c r="R179" i="2"/>
  <c r="P179" i="2"/>
  <c r="N179" i="2"/>
  <c r="L179" i="2"/>
  <c r="J179" i="2"/>
  <c r="H179" i="2"/>
  <c r="F179" i="2"/>
  <c r="F191" i="2" s="1"/>
  <c r="D179" i="2"/>
  <c r="AM179" i="2" s="1"/>
  <c r="AF191" i="2"/>
  <c r="X191" i="2"/>
  <c r="R176" i="2"/>
  <c r="P176" i="2"/>
  <c r="N176" i="2"/>
  <c r="L176" i="2"/>
  <c r="J176" i="2"/>
  <c r="J191" i="2" s="1"/>
  <c r="H176" i="2"/>
  <c r="H191" i="2" s="1"/>
  <c r="F176" i="2"/>
  <c r="D176" i="2"/>
  <c r="R160" i="2"/>
  <c r="P160" i="2"/>
  <c r="N160" i="2"/>
  <c r="L160" i="2"/>
  <c r="J160" i="2"/>
  <c r="H160" i="2"/>
  <c r="AM160" i="2" s="1"/>
  <c r="F160" i="2"/>
  <c r="D160" i="2"/>
  <c r="R157" i="2"/>
  <c r="P157" i="2"/>
  <c r="N157" i="2"/>
  <c r="L157" i="2"/>
  <c r="J157" i="2"/>
  <c r="H157" i="2"/>
  <c r="F157" i="2"/>
  <c r="D157" i="2"/>
  <c r="R154" i="2"/>
  <c r="P154" i="2"/>
  <c r="N154" i="2"/>
  <c r="L154" i="2"/>
  <c r="J154" i="2"/>
  <c r="H154" i="2"/>
  <c r="AM154" i="2" s="1"/>
  <c r="F154" i="2"/>
  <c r="D154" i="2"/>
  <c r="AJ163" i="2"/>
  <c r="AB163" i="2"/>
  <c r="T163" i="2"/>
  <c r="R151" i="2"/>
  <c r="P151" i="2"/>
  <c r="N151" i="2"/>
  <c r="N163" i="2" s="1"/>
  <c r="L151" i="2"/>
  <c r="J151" i="2"/>
  <c r="H151" i="2"/>
  <c r="F151" i="2"/>
  <c r="D151" i="2"/>
  <c r="AF163" i="2"/>
  <c r="X163" i="2"/>
  <c r="R148" i="2"/>
  <c r="R163" i="2" s="1"/>
  <c r="P148" i="2"/>
  <c r="N148" i="2"/>
  <c r="L148" i="2"/>
  <c r="J148" i="2"/>
  <c r="H148" i="2"/>
  <c r="F148" i="2"/>
  <c r="D148" i="2"/>
  <c r="AM148" i="2" s="1"/>
  <c r="R132" i="2"/>
  <c r="P132" i="2"/>
  <c r="N132" i="2"/>
  <c r="L132" i="2"/>
  <c r="J132" i="2"/>
  <c r="H132" i="2"/>
  <c r="F132" i="2"/>
  <c r="D132" i="2"/>
  <c r="AM132" i="2" s="1"/>
  <c r="R129" i="2"/>
  <c r="P129" i="2"/>
  <c r="N129" i="2"/>
  <c r="L129" i="2"/>
  <c r="J129" i="2"/>
  <c r="H129" i="2"/>
  <c r="F129" i="2"/>
  <c r="D129" i="2"/>
  <c r="AM129" i="2" s="1"/>
  <c r="R126" i="2"/>
  <c r="P126" i="2"/>
  <c r="N126" i="2"/>
  <c r="L126" i="2"/>
  <c r="J126" i="2"/>
  <c r="H126" i="2"/>
  <c r="F126" i="2"/>
  <c r="D126" i="2"/>
  <c r="AM126" i="2" s="1"/>
  <c r="R123" i="2"/>
  <c r="AM123" i="2" s="1"/>
  <c r="P123" i="2"/>
  <c r="N123" i="2"/>
  <c r="L123" i="2"/>
  <c r="J123" i="2"/>
  <c r="H123" i="2"/>
  <c r="F123" i="2"/>
  <c r="D123" i="2"/>
  <c r="R120" i="2"/>
  <c r="R135" i="2" s="1"/>
  <c r="P120" i="2"/>
  <c r="N120" i="2"/>
  <c r="L120" i="2"/>
  <c r="J120" i="2"/>
  <c r="H120" i="2"/>
  <c r="F120" i="2"/>
  <c r="D120" i="2"/>
  <c r="D135" i="2" s="1"/>
  <c r="R104" i="2"/>
  <c r="P104" i="2"/>
  <c r="N104" i="2"/>
  <c r="L104" i="2"/>
  <c r="J104" i="2"/>
  <c r="H104" i="2"/>
  <c r="F104" i="2"/>
  <c r="D104" i="2"/>
  <c r="R101" i="2"/>
  <c r="P101" i="2"/>
  <c r="N101" i="2"/>
  <c r="L101" i="2"/>
  <c r="J101" i="2"/>
  <c r="H101" i="2"/>
  <c r="F101" i="2"/>
  <c r="D101" i="2"/>
  <c r="R98" i="2"/>
  <c r="R107" i="2" s="1"/>
  <c r="P98" i="2"/>
  <c r="N98" i="2"/>
  <c r="L98" i="2"/>
  <c r="J98" i="2"/>
  <c r="H98" i="2"/>
  <c r="F98" i="2"/>
  <c r="D98" i="2"/>
  <c r="AJ107" i="2"/>
  <c r="AB107" i="2"/>
  <c r="T107" i="2"/>
  <c r="R95" i="2"/>
  <c r="P95" i="2"/>
  <c r="N95" i="2"/>
  <c r="L95" i="2"/>
  <c r="J95" i="2"/>
  <c r="J107" i="2" s="1"/>
  <c r="H95" i="2"/>
  <c r="F95" i="2"/>
  <c r="D95" i="2"/>
  <c r="AF107" i="2"/>
  <c r="X107" i="2"/>
  <c r="R92" i="2"/>
  <c r="P92" i="2"/>
  <c r="P107" i="2" s="1"/>
  <c r="N92" i="2"/>
  <c r="L92" i="2"/>
  <c r="J92" i="2"/>
  <c r="H92" i="2"/>
  <c r="F92" i="2"/>
  <c r="D92" i="2"/>
  <c r="R76" i="2"/>
  <c r="P76" i="2"/>
  <c r="N76" i="2"/>
  <c r="L76" i="2"/>
  <c r="AM76" i="2" s="1"/>
  <c r="J76" i="2"/>
  <c r="H76" i="2"/>
  <c r="F76" i="2"/>
  <c r="D76" i="2"/>
  <c r="R73" i="2"/>
  <c r="P73" i="2"/>
  <c r="N73" i="2"/>
  <c r="L73" i="2"/>
  <c r="J73" i="2"/>
  <c r="H73" i="2"/>
  <c r="F73" i="2"/>
  <c r="D73" i="2"/>
  <c r="R70" i="2"/>
  <c r="P70" i="2"/>
  <c r="N70" i="2"/>
  <c r="L70" i="2"/>
  <c r="AM70" i="2" s="1"/>
  <c r="J70" i="2"/>
  <c r="H70" i="2"/>
  <c r="F70" i="2"/>
  <c r="D70" i="2"/>
  <c r="R67" i="2"/>
  <c r="P67" i="2"/>
  <c r="N67" i="2"/>
  <c r="L67" i="2"/>
  <c r="AM67" i="2" s="1"/>
  <c r="J67" i="2"/>
  <c r="H67" i="2"/>
  <c r="F67" i="2"/>
  <c r="D67" i="2"/>
  <c r="R64" i="2"/>
  <c r="P64" i="2"/>
  <c r="N64" i="2"/>
  <c r="N79" i="2" s="1"/>
  <c r="L64" i="2"/>
  <c r="AM64" i="2" s="1"/>
  <c r="J64" i="2"/>
  <c r="H64" i="2"/>
  <c r="F64" i="2"/>
  <c r="D64" i="2"/>
  <c r="R48" i="2"/>
  <c r="P48" i="2"/>
  <c r="N48" i="2"/>
  <c r="L48" i="2"/>
  <c r="AM48" i="2" s="1"/>
  <c r="J48" i="2"/>
  <c r="H48" i="2"/>
  <c r="F48" i="2"/>
  <c r="D48" i="2"/>
  <c r="R45" i="2"/>
  <c r="P45" i="2"/>
  <c r="N45" i="2"/>
  <c r="L45" i="2"/>
  <c r="J45" i="2"/>
  <c r="H45" i="2"/>
  <c r="F45" i="2"/>
  <c r="D45" i="2"/>
  <c r="R42" i="2"/>
  <c r="P42" i="2"/>
  <c r="N42" i="2"/>
  <c r="N51" i="2" s="1"/>
  <c r="L42" i="2"/>
  <c r="J42" i="2"/>
  <c r="H42" i="2"/>
  <c r="F42" i="2"/>
  <c r="D42" i="2"/>
  <c r="AJ51" i="2"/>
  <c r="AB51" i="2"/>
  <c r="T51" i="2"/>
  <c r="R39" i="2"/>
  <c r="P39" i="2"/>
  <c r="N39" i="2"/>
  <c r="L39" i="2"/>
  <c r="J39" i="2"/>
  <c r="H39" i="2"/>
  <c r="F39" i="2"/>
  <c r="D39" i="2"/>
  <c r="D51" i="2" s="1"/>
  <c r="AF51" i="2"/>
  <c r="X51" i="2"/>
  <c r="R36" i="2"/>
  <c r="P36" i="2"/>
  <c r="N36" i="2"/>
  <c r="L36" i="2"/>
  <c r="J36" i="2"/>
  <c r="H36" i="2"/>
  <c r="H51" i="2" s="1"/>
  <c r="F36" i="2"/>
  <c r="F51" i="2" s="1"/>
  <c r="D36" i="2"/>
  <c r="D8" i="2"/>
  <c r="F8" i="2"/>
  <c r="H8" i="2"/>
  <c r="J8" i="2"/>
  <c r="L8" i="2"/>
  <c r="N8" i="2"/>
  <c r="P8" i="2"/>
  <c r="P23" i="2" s="1"/>
  <c r="R8" i="2"/>
  <c r="T8" i="2"/>
  <c r="V8" i="2"/>
  <c r="X8" i="2"/>
  <c r="Z8" i="2"/>
  <c r="AB8" i="2"/>
  <c r="AD8" i="2"/>
  <c r="AF8" i="2"/>
  <c r="AF23" i="2" s="1"/>
  <c r="AJ8" i="2"/>
  <c r="AL8" i="2"/>
  <c r="D11" i="2"/>
  <c r="F11" i="2"/>
  <c r="H11" i="2"/>
  <c r="J11" i="2"/>
  <c r="L11" i="2"/>
  <c r="N11" i="2"/>
  <c r="N23" i="2" s="1"/>
  <c r="P11" i="2"/>
  <c r="R11" i="2"/>
  <c r="T11" i="2"/>
  <c r="V11" i="2"/>
  <c r="X11" i="2"/>
  <c r="Z11" i="2"/>
  <c r="AB11" i="2"/>
  <c r="AB23" i="2" s="1"/>
  <c r="AD11" i="2"/>
  <c r="AF11" i="2"/>
  <c r="AH11" i="2"/>
  <c r="AJ11" i="2"/>
  <c r="AL11" i="2"/>
  <c r="D14" i="2"/>
  <c r="F14" i="2"/>
  <c r="H14" i="2"/>
  <c r="H23" i="2" s="1"/>
  <c r="J14" i="2"/>
  <c r="AM14" i="2" s="1"/>
  <c r="L14" i="2"/>
  <c r="N14" i="2"/>
  <c r="P14" i="2"/>
  <c r="R14" i="2"/>
  <c r="T14" i="2"/>
  <c r="V14" i="2"/>
  <c r="X14" i="2"/>
  <c r="Z14" i="2"/>
  <c r="AB14" i="2"/>
  <c r="AD14" i="2"/>
  <c r="AF14" i="2"/>
  <c r="AH14" i="2"/>
  <c r="AJ14" i="2"/>
  <c r="AL14" i="2"/>
  <c r="D17" i="2"/>
  <c r="F17" i="2"/>
  <c r="H17" i="2"/>
  <c r="J17" i="2"/>
  <c r="L17" i="2"/>
  <c r="N17" i="2"/>
  <c r="P17" i="2"/>
  <c r="R17" i="2"/>
  <c r="R23" i="2" s="1"/>
  <c r="T17" i="2"/>
  <c r="V17" i="2"/>
  <c r="X17" i="2"/>
  <c r="Z17" i="2"/>
  <c r="AB17" i="2"/>
  <c r="AD17" i="2"/>
  <c r="AF17" i="2"/>
  <c r="AH17" i="2"/>
  <c r="AH23" i="2" s="1"/>
  <c r="AJ17" i="2"/>
  <c r="AJ23" i="2" s="1"/>
  <c r="AL17" i="2"/>
  <c r="D20" i="2"/>
  <c r="F20" i="2"/>
  <c r="H20" i="2"/>
  <c r="J20" i="2"/>
  <c r="L20" i="2"/>
  <c r="N20" i="2"/>
  <c r="P20" i="2"/>
  <c r="R20" i="2"/>
  <c r="T20" i="2"/>
  <c r="V20" i="2"/>
  <c r="X20" i="2"/>
  <c r="Z20" i="2"/>
  <c r="AB20" i="2"/>
  <c r="AD20" i="2"/>
  <c r="AF20" i="2"/>
  <c r="AH20" i="2"/>
  <c r="AJ20" i="2"/>
  <c r="AL20" i="2"/>
  <c r="AH8" i="2"/>
  <c r="AM188" i="2"/>
  <c r="AM120" i="2"/>
  <c r="AM108" i="2"/>
  <c r="AM105" i="2"/>
  <c r="AM102" i="2"/>
  <c r="AM99" i="2"/>
  <c r="AM96" i="2"/>
  <c r="AM93" i="2"/>
  <c r="AM73" i="2"/>
  <c r="AK23" i="2"/>
  <c r="AL23" i="2" s="1"/>
  <c r="AI23" i="2"/>
  <c r="AG23" i="2"/>
  <c r="AE23" i="2"/>
  <c r="AC23" i="2"/>
  <c r="AA23" i="2"/>
  <c r="Y23" i="2"/>
  <c r="W23" i="2"/>
  <c r="V23" i="2"/>
  <c r="U23" i="2"/>
  <c r="S23" i="2"/>
  <c r="Q23" i="2"/>
  <c r="O23" i="2"/>
  <c r="M23" i="2"/>
  <c r="K23" i="2"/>
  <c r="I23" i="2"/>
  <c r="G23" i="2"/>
  <c r="F23" i="2"/>
  <c r="E23" i="2"/>
  <c r="D23" i="2"/>
  <c r="C23" i="2"/>
  <c r="AK51" i="2"/>
  <c r="AL51" i="2" s="1"/>
  <c r="AI51" i="2"/>
  <c r="AH51" i="2"/>
  <c r="AG51" i="2"/>
  <c r="AE51" i="2"/>
  <c r="AD51" i="2"/>
  <c r="AC51" i="2"/>
  <c r="AA51" i="2"/>
  <c r="Z51" i="2"/>
  <c r="Y51" i="2"/>
  <c r="W51" i="2"/>
  <c r="V51" i="2"/>
  <c r="U51" i="2"/>
  <c r="S51" i="2"/>
  <c r="R51" i="2"/>
  <c r="Q51" i="2"/>
  <c r="O51" i="2"/>
  <c r="M51" i="2"/>
  <c r="K51" i="2"/>
  <c r="J51" i="2"/>
  <c r="I51" i="2"/>
  <c r="G51" i="2"/>
  <c r="E51" i="2"/>
  <c r="C51" i="2"/>
  <c r="AK79" i="2"/>
  <c r="AL79" i="2" s="1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M79" i="2"/>
  <c r="K79" i="2"/>
  <c r="J79" i="2"/>
  <c r="I79" i="2"/>
  <c r="H79" i="2"/>
  <c r="G79" i="2"/>
  <c r="F79" i="2"/>
  <c r="E79" i="2"/>
  <c r="D79" i="2"/>
  <c r="C79" i="2"/>
  <c r="AK107" i="2"/>
  <c r="AL107" i="2" s="1"/>
  <c r="AI107" i="2"/>
  <c r="AH107" i="2"/>
  <c r="AG107" i="2"/>
  <c r="AE107" i="2"/>
  <c r="AD107" i="2"/>
  <c r="AC107" i="2"/>
  <c r="AA107" i="2"/>
  <c r="Z107" i="2"/>
  <c r="Y107" i="2"/>
  <c r="W107" i="2"/>
  <c r="V107" i="2"/>
  <c r="U107" i="2"/>
  <c r="S107" i="2"/>
  <c r="Q107" i="2"/>
  <c r="O107" i="2"/>
  <c r="N107" i="2"/>
  <c r="M107" i="2"/>
  <c r="K107" i="2"/>
  <c r="I107" i="2"/>
  <c r="G107" i="2"/>
  <c r="F107" i="2"/>
  <c r="E107" i="2"/>
  <c r="C107" i="2"/>
  <c r="AK135" i="2"/>
  <c r="AL135" i="2" s="1"/>
  <c r="AJ135" i="2"/>
  <c r="AI135" i="2"/>
  <c r="AH135" i="2"/>
  <c r="AG135" i="2"/>
  <c r="AF135" i="2"/>
  <c r="AE135" i="2"/>
  <c r="AD135" i="2"/>
  <c r="AC135" i="2"/>
  <c r="AB135" i="2"/>
  <c r="AA135" i="2"/>
  <c r="Z135" i="2"/>
  <c r="Y135" i="2"/>
  <c r="X135" i="2"/>
  <c r="W135" i="2"/>
  <c r="V135" i="2"/>
  <c r="U135" i="2"/>
  <c r="T135" i="2"/>
  <c r="S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C135" i="2"/>
  <c r="AK163" i="2"/>
  <c r="AL163" i="2" s="1"/>
  <c r="AI163" i="2"/>
  <c r="AH163" i="2"/>
  <c r="AG163" i="2"/>
  <c r="AE163" i="2"/>
  <c r="AD163" i="2"/>
  <c r="AC163" i="2"/>
  <c r="AA163" i="2"/>
  <c r="Z163" i="2"/>
  <c r="Y163" i="2"/>
  <c r="W163" i="2"/>
  <c r="V163" i="2"/>
  <c r="U163" i="2"/>
  <c r="S163" i="2"/>
  <c r="Q163" i="2"/>
  <c r="O163" i="2"/>
  <c r="M163" i="2"/>
  <c r="K163" i="2"/>
  <c r="J163" i="2"/>
  <c r="I163" i="2"/>
  <c r="G163" i="2"/>
  <c r="F163" i="2"/>
  <c r="E163" i="2"/>
  <c r="C163" i="2"/>
  <c r="AK191" i="2"/>
  <c r="AL191" i="2" s="1"/>
  <c r="AI191" i="2"/>
  <c r="AH191" i="2"/>
  <c r="AG191" i="2"/>
  <c r="AE191" i="2"/>
  <c r="AD191" i="2"/>
  <c r="AC191" i="2"/>
  <c r="AA191" i="2"/>
  <c r="Z191" i="2"/>
  <c r="Y191" i="2"/>
  <c r="W191" i="2"/>
  <c r="V191" i="2"/>
  <c r="U191" i="2"/>
  <c r="S191" i="2"/>
  <c r="R191" i="2"/>
  <c r="Q191" i="2"/>
  <c r="O191" i="2"/>
  <c r="M191" i="2"/>
  <c r="K191" i="2"/>
  <c r="I191" i="2"/>
  <c r="G191" i="2"/>
  <c r="E191" i="2"/>
  <c r="C191" i="2"/>
  <c r="C219" i="2"/>
  <c r="E219" i="2"/>
  <c r="G219" i="2"/>
  <c r="I219" i="2"/>
  <c r="K219" i="2"/>
  <c r="M219" i="2"/>
  <c r="N219" i="2"/>
  <c r="O219" i="2"/>
  <c r="Q219" i="2"/>
  <c r="S219" i="2"/>
  <c r="U219" i="2"/>
  <c r="V219" i="2"/>
  <c r="W219" i="2"/>
  <c r="Y219" i="2"/>
  <c r="Z219" i="2"/>
  <c r="AA219" i="2"/>
  <c r="AC219" i="2"/>
  <c r="AD219" i="2"/>
  <c r="AE219" i="2"/>
  <c r="AG219" i="2"/>
  <c r="AH219" i="2"/>
  <c r="AI219" i="2"/>
  <c r="AK219" i="2"/>
  <c r="AL219" i="2" s="1"/>
  <c r="R219" i="2"/>
  <c r="AM92" i="2"/>
  <c r="AD23" i="2" l="1"/>
  <c r="L107" i="2"/>
  <c r="AM210" i="2"/>
  <c r="L79" i="2"/>
  <c r="AM79" i="2" s="1"/>
  <c r="AM36" i="2"/>
  <c r="X23" i="2"/>
  <c r="H163" i="2"/>
  <c r="AM163" i="2" s="1"/>
  <c r="D163" i="2"/>
  <c r="AM185" i="2"/>
  <c r="AM45" i="2"/>
  <c r="P191" i="2"/>
  <c r="L191" i="2"/>
  <c r="T23" i="2"/>
  <c r="P51" i="2"/>
  <c r="L51" i="2"/>
  <c r="AM51" i="2" s="1"/>
  <c r="AM182" i="2"/>
  <c r="H219" i="2"/>
  <c r="D219" i="2"/>
  <c r="J23" i="2"/>
  <c r="AM42" i="2"/>
  <c r="H107" i="2"/>
  <c r="D107" i="2"/>
  <c r="AM157" i="2"/>
  <c r="AM176" i="2"/>
  <c r="P163" i="2"/>
  <c r="L163" i="2"/>
  <c r="AM17" i="2"/>
  <c r="AM20" i="2"/>
  <c r="AM8" i="2"/>
  <c r="AM11" i="2"/>
  <c r="AM219" i="2"/>
  <c r="AM207" i="2"/>
  <c r="D191" i="2"/>
  <c r="AM151" i="2"/>
  <c r="AM135" i="2"/>
  <c r="AM39" i="2"/>
  <c r="Z23" i="2"/>
  <c r="L23" i="2"/>
  <c r="AM191" i="2" l="1"/>
  <c r="AM23" i="2"/>
</calcChain>
</file>

<file path=xl/sharedStrings.xml><?xml version="1.0" encoding="utf-8"?>
<sst xmlns="http://schemas.openxmlformats.org/spreadsheetml/2006/main" count="552" uniqueCount="32">
  <si>
    <t>Therapieausfälle durch Corona</t>
  </si>
  <si>
    <t>Datum</t>
  </si>
  <si>
    <t>Umsatzverlust in €</t>
  </si>
  <si>
    <t>Einzel</t>
  </si>
  <si>
    <t>Parallel</t>
  </si>
  <si>
    <t>Gruppe</t>
  </si>
  <si>
    <t>Anzahl Therapeuten:</t>
  </si>
  <si>
    <t>Woche gesamt</t>
  </si>
  <si>
    <t>KW</t>
  </si>
  <si>
    <t>GKV-Anzahl</t>
  </si>
  <si>
    <t>GKV-Kosten</t>
  </si>
  <si>
    <t>PKV - Anzahl</t>
  </si>
  <si>
    <t>PKV -Kosten</t>
  </si>
  <si>
    <t>GKV Anzahl</t>
  </si>
  <si>
    <t>GKV Kosten</t>
  </si>
  <si>
    <t>PKV Anzahl</t>
  </si>
  <si>
    <t>PKV -Anzahl</t>
  </si>
  <si>
    <t>Thermische Anwendung   Anzahl</t>
  </si>
  <si>
    <t>Thermische Anwendung   Kosten</t>
  </si>
  <si>
    <t>HB-Pauschale Anzahl</t>
  </si>
  <si>
    <t>HB-Pauschale Kosten</t>
  </si>
  <si>
    <t>Therapieausfälle durch Corona / Fachbereich Physiotherapie</t>
  </si>
  <si>
    <t>KG</t>
  </si>
  <si>
    <t>KG ZNS Erwachsene</t>
  </si>
  <si>
    <t>MT</t>
  </si>
  <si>
    <t>KGG</t>
  </si>
  <si>
    <t>MLD 30</t>
  </si>
  <si>
    <t>MLD 45</t>
  </si>
  <si>
    <t>MLD 60</t>
  </si>
  <si>
    <t>KG ZNS Kinder</t>
  </si>
  <si>
    <t>PKV Kosten</t>
  </si>
  <si>
    <t>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</si>
</sst>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7CE52"/>
        <bgColor indexed="64"/>
      </patternFill>
    </fill>
    <fill>
      <patternFill patternType="solid">
        <fgColor rgb="FFADEC74"/>
        <bgColor indexed="64"/>
      </patternFill>
    </fill>
    <fill>
      <patternFill patternType="solid">
        <fgColor rgb="FF00C45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3" borderId="7" xfId="0" applyFill="1" applyBorder="1"/>
    <xf numFmtId="0" fontId="0" fillId="3" borderId="3" xfId="0" applyFill="1" applyBorder="1"/>
    <xf numFmtId="0" fontId="0" fillId="4" borderId="6" xfId="0" applyFill="1" applyBorder="1"/>
    <xf numFmtId="0" fontId="0" fillId="4" borderId="4" xfId="0" applyFill="1" applyBorder="1"/>
    <xf numFmtId="0" fontId="0" fillId="3" borderId="8" xfId="0" applyFill="1" applyBorder="1"/>
    <xf numFmtId="0" fontId="1" fillId="0" borderId="10" xfId="0" applyFont="1" applyBorder="1" applyAlignment="1">
      <alignment vertical="center" wrapText="1"/>
    </xf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2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1" fillId="0" borderId="26" xfId="0" applyFont="1" applyBorder="1" applyAlignment="1">
      <alignment vertical="center" wrapText="1"/>
    </xf>
    <xf numFmtId="0" fontId="0" fillId="0" borderId="27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2" xfId="0" applyBorder="1"/>
    <xf numFmtId="164" fontId="0" fillId="0" borderId="9" xfId="0" applyNumberFormat="1" applyBorder="1" applyAlignment="1">
      <alignment horizontal="left" vertical="center"/>
    </xf>
    <xf numFmtId="164" fontId="0" fillId="0" borderId="9" xfId="0" applyNumberFormat="1" applyBorder="1"/>
    <xf numFmtId="164" fontId="0" fillId="0" borderId="7" xfId="0" applyNumberFormat="1" applyBorder="1"/>
    <xf numFmtId="164" fontId="0" fillId="3" borderId="3" xfId="0" applyNumberFormat="1" applyFill="1" applyBorder="1"/>
    <xf numFmtId="164" fontId="0" fillId="2" borderId="9" xfId="0" applyNumberFormat="1" applyFill="1" applyBorder="1"/>
    <xf numFmtId="164" fontId="0" fillId="4" borderId="4" xfId="0" applyNumberFormat="1" applyFill="1" applyBorder="1"/>
    <xf numFmtId="164" fontId="0" fillId="4" borderId="18" xfId="0" applyNumberFormat="1" applyFill="1" applyBorder="1"/>
    <xf numFmtId="0" fontId="3" fillId="0" borderId="7" xfId="0" applyFont="1" applyBorder="1"/>
    <xf numFmtId="164" fontId="0" fillId="3" borderId="7" xfId="0" applyNumberFormat="1" applyFill="1" applyBorder="1"/>
    <xf numFmtId="164" fontId="0" fillId="2" borderId="8" xfId="0" applyNumberFormat="1" applyFill="1" applyBorder="1"/>
    <xf numFmtId="164" fontId="0" fillId="4" borderId="6" xfId="0" applyNumberFormat="1" applyFill="1" applyBorder="1"/>
    <xf numFmtId="164" fontId="0" fillId="4" borderId="16" xfId="0" applyNumberFormat="1" applyFill="1" applyBorder="1"/>
    <xf numFmtId="164" fontId="0" fillId="3" borderId="8" xfId="0" applyNumberFormat="1" applyFill="1" applyBorder="1"/>
    <xf numFmtId="164" fontId="0" fillId="0" borderId="8" xfId="0" applyNumberFormat="1" applyBorder="1"/>
    <xf numFmtId="164" fontId="2" fillId="0" borderId="9" xfId="0" applyNumberFormat="1" applyFont="1" applyBorder="1" applyAlignment="1">
      <alignment horizontal="left" vertical="center"/>
    </xf>
    <xf numFmtId="164" fontId="0" fillId="0" borderId="3" xfId="0" applyNumberFormat="1" applyBorder="1"/>
    <xf numFmtId="164" fontId="0" fillId="0" borderId="0" xfId="0" applyNumberFormat="1"/>
    <xf numFmtId="164" fontId="0" fillId="3" borderId="21" xfId="0" applyNumberFormat="1" applyFill="1" applyBorder="1"/>
    <xf numFmtId="164" fontId="2" fillId="0" borderId="0" xfId="0" applyNumberFormat="1" applyFont="1" applyBorder="1" applyAlignment="1">
      <alignment horizontal="left" vertical="center"/>
    </xf>
    <xf numFmtId="164" fontId="0" fillId="0" borderId="0" xfId="0" applyNumberFormat="1" applyBorder="1"/>
    <xf numFmtId="3" fontId="0" fillId="3" borderId="3" xfId="0" applyNumberFormat="1" applyFill="1" applyBorder="1"/>
    <xf numFmtId="3" fontId="0" fillId="2" borderId="9" xfId="0" applyNumberFormat="1" applyFill="1" applyBorder="1"/>
    <xf numFmtId="3" fontId="0" fillId="4" borderId="4" xfId="0" applyNumberFormat="1" applyFill="1" applyBorder="1"/>
    <xf numFmtId="3" fontId="0" fillId="4" borderId="18" xfId="0" applyNumberFormat="1" applyFill="1" applyBorder="1"/>
    <xf numFmtId="1" fontId="0" fillId="3" borderId="3" xfId="0" applyNumberFormat="1" applyFill="1" applyBorder="1"/>
    <xf numFmtId="1" fontId="0" fillId="2" borderId="9" xfId="0" applyNumberFormat="1" applyFill="1" applyBorder="1"/>
    <xf numFmtId="1" fontId="0" fillId="4" borderId="4" xfId="0" applyNumberFormat="1" applyFill="1" applyBorder="1"/>
    <xf numFmtId="1" fontId="0" fillId="4" borderId="18" xfId="0" applyNumberFormat="1" applyFill="1" applyBorder="1"/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C459"/>
      <color rgb="FFAADC84"/>
      <color rgb="FFADEC74"/>
      <color rgb="FF87CE52"/>
      <color rgb="FFFFFFFF"/>
      <color rgb="FF8CE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523876</xdr:colOff>
      <xdr:row>0</xdr:row>
      <xdr:rowOff>47624</xdr:rowOff>
    </xdr:from>
    <xdr:to>
      <xdr:col>12</xdr:col>
      <xdr:colOff>49531</xdr:colOff>
      <xdr:row>4</xdr:row>
      <xdr:rowOff>108854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096001" y="47624"/>
          <a:ext cx="2781300" cy="899430"/>
        </a:xfrm>
        <a:prstGeom prst="rect">
          <a:avLst/>
        </a:prstGeom>
      </xdr:spPr>
    </xdr:pic>
    <xdr:clientData/>
  </xdr:twoCellAnchor>
  <xdr:twoCellAnchor editAs="oneCell">
    <xdr:from>
      <xdr:col>37</xdr:col>
      <xdr:colOff>323850</xdr:colOff>
      <xdr:row>0</xdr:row>
      <xdr:rowOff>47625</xdr:rowOff>
    </xdr:from>
    <xdr:to>
      <xdr:col>38</xdr:col>
      <xdr:colOff>1876425</xdr:colOff>
      <xdr:row>4</xdr:row>
      <xdr:rowOff>108855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3820775" y="47625"/>
          <a:ext cx="2590800" cy="899430"/>
        </a:xfrm>
        <a:prstGeom prst="rect">
          <a:avLst/>
        </a:prstGeom>
      </xdr:spPr>
    </xdr:pic>
    <xdr:clientData/>
  </xdr:twoCellAnchor>
  <xdr:oneCellAnchor>
    <xdr:from>
      <xdr:col>8</xdr:col>
      <xdr:colOff>523876</xdr:colOff>
      <xdr:row>28</xdr:row>
      <xdr:rowOff>47624</xdr:rowOff>
    </xdr:from>
    <xdr:ext cx="2611755" cy="899430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47624"/>
          <a:ext cx="2611755" cy="899430"/>
        </a:xfrm>
        <a:prstGeom prst="rect">
          <a:avLst/>
        </a:prstGeom>
      </xdr:spPr>
    </xdr:pic>
    <xdr:clientData/>
  </xdr:oneCellAnchor>
  <xdr:oneCellAnchor>
    <xdr:from>
      <xdr:col>37</xdr:col>
      <xdr:colOff>323850</xdr:colOff>
      <xdr:row>28</xdr:row>
      <xdr:rowOff>47625</xdr:rowOff>
    </xdr:from>
    <xdr:ext cx="2590800" cy="899430"/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47625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56</xdr:row>
      <xdr:rowOff>47624</xdr:rowOff>
    </xdr:from>
    <xdr:ext cx="2611755" cy="899430"/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47624"/>
          <a:ext cx="2611755" cy="899430"/>
        </a:xfrm>
        <a:prstGeom prst="rect">
          <a:avLst/>
        </a:prstGeom>
      </xdr:spPr>
    </xdr:pic>
    <xdr:clientData/>
  </xdr:oneCellAnchor>
  <xdr:oneCellAnchor>
    <xdr:from>
      <xdr:col>37</xdr:col>
      <xdr:colOff>323850</xdr:colOff>
      <xdr:row>56</xdr:row>
      <xdr:rowOff>47625</xdr:rowOff>
    </xdr:from>
    <xdr:ext cx="2590800" cy="899430"/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47625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84</xdr:row>
      <xdr:rowOff>47624</xdr:rowOff>
    </xdr:from>
    <xdr:ext cx="2611755" cy="899430"/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5867399"/>
          <a:ext cx="2611755" cy="899430"/>
        </a:xfrm>
        <a:prstGeom prst="rect">
          <a:avLst/>
        </a:prstGeom>
      </xdr:spPr>
    </xdr:pic>
    <xdr:clientData/>
  </xdr:oneCellAnchor>
  <xdr:oneCellAnchor>
    <xdr:from>
      <xdr:col>37</xdr:col>
      <xdr:colOff>323850</xdr:colOff>
      <xdr:row>84</xdr:row>
      <xdr:rowOff>47625</xdr:rowOff>
    </xdr:from>
    <xdr:ext cx="2590800" cy="899430"/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5867400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112</xdr:row>
      <xdr:rowOff>47624</xdr:rowOff>
    </xdr:from>
    <xdr:ext cx="2611755" cy="899430"/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47624"/>
          <a:ext cx="2611755" cy="899430"/>
        </a:xfrm>
        <a:prstGeom prst="rect">
          <a:avLst/>
        </a:prstGeom>
      </xdr:spPr>
    </xdr:pic>
    <xdr:clientData/>
  </xdr:oneCellAnchor>
  <xdr:oneCellAnchor>
    <xdr:from>
      <xdr:col>37</xdr:col>
      <xdr:colOff>323850</xdr:colOff>
      <xdr:row>112</xdr:row>
      <xdr:rowOff>47625</xdr:rowOff>
    </xdr:from>
    <xdr:ext cx="2590800" cy="899430"/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47625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140</xdr:row>
      <xdr:rowOff>47624</xdr:rowOff>
    </xdr:from>
    <xdr:ext cx="2611755" cy="899430"/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5867399"/>
          <a:ext cx="2611755" cy="899430"/>
        </a:xfrm>
        <a:prstGeom prst="rect">
          <a:avLst/>
        </a:prstGeom>
      </xdr:spPr>
    </xdr:pic>
    <xdr:clientData/>
  </xdr:oneCellAnchor>
  <xdr:oneCellAnchor>
    <xdr:from>
      <xdr:col>37</xdr:col>
      <xdr:colOff>323850</xdr:colOff>
      <xdr:row>140</xdr:row>
      <xdr:rowOff>47625</xdr:rowOff>
    </xdr:from>
    <xdr:ext cx="2590800" cy="899430"/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5867400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168</xdr:row>
      <xdr:rowOff>47624</xdr:rowOff>
    </xdr:from>
    <xdr:ext cx="2611755" cy="899430"/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47624"/>
          <a:ext cx="2611755" cy="899430"/>
        </a:xfrm>
        <a:prstGeom prst="rect">
          <a:avLst/>
        </a:prstGeom>
      </xdr:spPr>
    </xdr:pic>
    <xdr:clientData/>
  </xdr:oneCellAnchor>
  <xdr:oneCellAnchor>
    <xdr:from>
      <xdr:col>37</xdr:col>
      <xdr:colOff>323850</xdr:colOff>
      <xdr:row>168</xdr:row>
      <xdr:rowOff>47625</xdr:rowOff>
    </xdr:from>
    <xdr:ext cx="2590800" cy="899430"/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47625"/>
          <a:ext cx="2590800" cy="899430"/>
        </a:xfrm>
        <a:prstGeom prst="rect">
          <a:avLst/>
        </a:prstGeom>
      </xdr:spPr>
    </xdr:pic>
    <xdr:clientData/>
  </xdr:oneCellAnchor>
  <xdr:oneCellAnchor>
    <xdr:from>
      <xdr:col>8</xdr:col>
      <xdr:colOff>523876</xdr:colOff>
      <xdr:row>196</xdr:row>
      <xdr:rowOff>47624</xdr:rowOff>
    </xdr:from>
    <xdr:ext cx="2611755" cy="899430"/>
    <xdr:pic>
      <xdr:nvPicPr>
        <xdr:cNvPr id="18" name="Grafi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6781801" y="5867399"/>
          <a:ext cx="2611755" cy="899430"/>
        </a:xfrm>
        <a:prstGeom prst="rect">
          <a:avLst/>
        </a:prstGeom>
      </xdr:spPr>
    </xdr:pic>
    <xdr:clientData/>
  </xdr:oneCellAnchor>
  <xdr:oneCellAnchor>
    <xdr:from>
      <xdr:col>37</xdr:col>
      <xdr:colOff>323850</xdr:colOff>
      <xdr:row>196</xdr:row>
      <xdr:rowOff>47625</xdr:rowOff>
    </xdr:from>
    <xdr:ext cx="2590800" cy="899430"/>
    <xdr:pic>
      <xdr:nvPicPr>
        <xdr:cNvPr id="19" name="Grafi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7" t="23143" r="12346" b="4187"/>
        <a:stretch/>
      </xdr:blipFill>
      <xdr:spPr>
        <a:xfrm>
          <a:off x="17411700" y="5867400"/>
          <a:ext cx="2590800" cy="8994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24"/>
  <sheetViews>
    <sheetView tabSelected="1" showWhiteSpace="0" zoomScaleNormal="100" workbookViewId="0">
      <selection activeCell="A224" sqref="A224:M224"/>
    </sheetView>
  </sheetViews>
  <sheetFormatPr baseColWidth="10" defaultColWidth="10.15625" defaultRowHeight="14.4" x14ac:dyDescent="0.55000000000000004"/>
  <cols>
    <col min="1" max="1" width="15.578125" customWidth="1"/>
    <col min="2" max="2" width="8.83984375" customWidth="1"/>
    <col min="3" max="3" width="11.68359375" customWidth="1"/>
    <col min="4" max="4" width="11.41796875" style="27" customWidth="1"/>
    <col min="5" max="5" width="11.68359375" customWidth="1"/>
    <col min="6" max="6" width="11.41796875" style="27" customWidth="1"/>
    <col min="7" max="7" width="11.68359375" customWidth="1"/>
    <col min="8" max="8" width="11.41796875" style="27" customWidth="1"/>
    <col min="9" max="9" width="11.68359375" customWidth="1"/>
    <col min="10" max="10" width="11.41796875" style="27" customWidth="1"/>
    <col min="11" max="11" width="11.68359375" customWidth="1"/>
    <col min="12" max="12" width="11.41796875" style="27" customWidth="1"/>
    <col min="13" max="13" width="11.68359375" customWidth="1"/>
    <col min="14" max="14" width="11.41796875" style="27" customWidth="1"/>
    <col min="15" max="15" width="11.68359375" customWidth="1"/>
    <col min="16" max="16" width="11.41796875" style="27" customWidth="1"/>
    <col min="17" max="17" width="11.68359375" customWidth="1"/>
    <col min="18" max="18" width="11.41796875" style="27" customWidth="1"/>
    <col min="19" max="22" width="11.41796875" style="45" customWidth="1"/>
    <col min="23" max="25" width="11.68359375" style="45" customWidth="1"/>
    <col min="26" max="28" width="11.41796875" style="45" customWidth="1"/>
    <col min="29" max="29" width="11.68359375" style="45" customWidth="1"/>
    <col min="30" max="32" width="11.41796875" style="45" customWidth="1"/>
    <col min="33" max="33" width="11.68359375" style="45" customWidth="1"/>
    <col min="34" max="34" width="11.41796875" style="45" customWidth="1"/>
    <col min="35" max="35" width="15.578125" customWidth="1"/>
    <col min="36" max="37" width="15.578125" style="42" customWidth="1"/>
    <col min="38" max="38" width="15.578125" customWidth="1"/>
    <col min="39" max="39" width="28.41796875" customWidth="1"/>
    <col min="40" max="43" width="10.68359375" customWidth="1"/>
  </cols>
  <sheetData>
    <row r="1" spans="1:39" ht="20.399999999999999" x14ac:dyDescent="0.55000000000000004">
      <c r="A1" s="70" t="s">
        <v>21</v>
      </c>
      <c r="B1" s="70"/>
      <c r="C1" s="70"/>
      <c r="D1" s="70"/>
      <c r="E1" s="70"/>
      <c r="F1" s="70"/>
      <c r="G1" s="70"/>
      <c r="H1" s="40"/>
      <c r="J1" s="40"/>
      <c r="L1" s="40"/>
      <c r="N1" s="40"/>
      <c r="P1" s="40"/>
      <c r="R1" s="40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</row>
    <row r="3" spans="1:39" x14ac:dyDescent="0.55000000000000004">
      <c r="A3" s="71" t="s">
        <v>6</v>
      </c>
      <c r="B3" s="71"/>
      <c r="C3" s="71"/>
      <c r="D3" s="26"/>
    </row>
    <row r="5" spans="1:39" ht="14.7" thickBot="1" x14ac:dyDescent="0.6">
      <c r="A5" s="72" t="s">
        <v>31</v>
      </c>
      <c r="B5" s="72"/>
      <c r="C5" s="72"/>
      <c r="D5" s="73"/>
    </row>
    <row r="6" spans="1:39" s="1" customFormat="1" ht="45" customHeight="1" x14ac:dyDescent="0.55000000000000004">
      <c r="A6" s="20" t="s">
        <v>1</v>
      </c>
      <c r="B6" s="13" t="s">
        <v>8</v>
      </c>
      <c r="C6" s="54" t="s">
        <v>24</v>
      </c>
      <c r="D6" s="55"/>
      <c r="E6" s="55"/>
      <c r="F6" s="56"/>
      <c r="G6" s="54" t="s">
        <v>25</v>
      </c>
      <c r="H6" s="55"/>
      <c r="I6" s="55"/>
      <c r="J6" s="56"/>
      <c r="K6" s="54" t="s">
        <v>22</v>
      </c>
      <c r="L6" s="55"/>
      <c r="M6" s="55"/>
      <c r="N6" s="56"/>
      <c r="O6" s="54" t="s">
        <v>23</v>
      </c>
      <c r="P6" s="55"/>
      <c r="Q6" s="55"/>
      <c r="R6" s="56"/>
      <c r="S6" s="54" t="s">
        <v>29</v>
      </c>
      <c r="T6" s="55"/>
      <c r="U6" s="55"/>
      <c r="V6" s="56"/>
      <c r="W6" s="54" t="s">
        <v>26</v>
      </c>
      <c r="X6" s="55"/>
      <c r="Y6" s="55"/>
      <c r="Z6" s="56"/>
      <c r="AA6" s="54" t="s">
        <v>27</v>
      </c>
      <c r="AB6" s="55"/>
      <c r="AC6" s="55"/>
      <c r="AD6" s="56"/>
      <c r="AE6" s="54" t="s">
        <v>28</v>
      </c>
      <c r="AF6" s="55"/>
      <c r="AG6" s="55"/>
      <c r="AH6" s="56"/>
      <c r="AI6" s="65" t="s">
        <v>17</v>
      </c>
      <c r="AJ6" s="67" t="s">
        <v>18</v>
      </c>
      <c r="AK6" s="54" t="s">
        <v>19</v>
      </c>
      <c r="AL6" s="54" t="s">
        <v>20</v>
      </c>
      <c r="AM6" s="63" t="s">
        <v>2</v>
      </c>
    </row>
    <row r="7" spans="1:39" x14ac:dyDescent="0.55000000000000004">
      <c r="A7" s="21"/>
      <c r="B7" s="4"/>
      <c r="C7" s="33" t="s">
        <v>9</v>
      </c>
      <c r="D7" s="28" t="s">
        <v>10</v>
      </c>
      <c r="E7" s="25" t="s">
        <v>11</v>
      </c>
      <c r="F7" s="28" t="s">
        <v>12</v>
      </c>
      <c r="G7" s="24" t="s">
        <v>13</v>
      </c>
      <c r="H7" s="41" t="s">
        <v>14</v>
      </c>
      <c r="I7" s="3" t="s">
        <v>15</v>
      </c>
      <c r="J7" s="41" t="s">
        <v>30</v>
      </c>
      <c r="K7" s="24" t="s">
        <v>13</v>
      </c>
      <c r="L7" s="41" t="s">
        <v>14</v>
      </c>
      <c r="M7" s="3" t="s">
        <v>16</v>
      </c>
      <c r="N7" s="41" t="s">
        <v>30</v>
      </c>
      <c r="O7" s="2" t="s">
        <v>13</v>
      </c>
      <c r="P7" s="41" t="s">
        <v>14</v>
      </c>
      <c r="Q7" s="2" t="s">
        <v>15</v>
      </c>
      <c r="R7" s="41" t="s">
        <v>30</v>
      </c>
      <c r="S7" s="2" t="s">
        <v>13</v>
      </c>
      <c r="T7" s="41" t="s">
        <v>14</v>
      </c>
      <c r="U7" s="2" t="s">
        <v>15</v>
      </c>
      <c r="V7" s="41" t="s">
        <v>30</v>
      </c>
      <c r="W7" s="2" t="s">
        <v>13</v>
      </c>
      <c r="X7" s="41" t="s">
        <v>14</v>
      </c>
      <c r="Y7" s="2" t="s">
        <v>15</v>
      </c>
      <c r="Z7" s="41" t="s">
        <v>30</v>
      </c>
      <c r="AA7" s="2" t="s">
        <v>13</v>
      </c>
      <c r="AB7" s="41" t="s">
        <v>14</v>
      </c>
      <c r="AC7" s="2" t="s">
        <v>15</v>
      </c>
      <c r="AD7" s="41" t="s">
        <v>30</v>
      </c>
      <c r="AE7" s="2" t="s">
        <v>13</v>
      </c>
      <c r="AF7" s="41" t="s">
        <v>14</v>
      </c>
      <c r="AG7" s="2" t="s">
        <v>15</v>
      </c>
      <c r="AH7" s="41" t="s">
        <v>30</v>
      </c>
      <c r="AI7" s="66"/>
      <c r="AJ7" s="68"/>
      <c r="AK7" s="69"/>
      <c r="AL7" s="69"/>
      <c r="AM7" s="64"/>
    </row>
    <row r="8" spans="1:39" x14ac:dyDescent="0.55000000000000004">
      <c r="A8" s="57">
        <v>43906</v>
      </c>
      <c r="B8" s="8" t="s">
        <v>3</v>
      </c>
      <c r="C8" s="8"/>
      <c r="D8" s="29">
        <f>C8*25.35</f>
        <v>0</v>
      </c>
      <c r="E8" s="8"/>
      <c r="F8" s="29">
        <f>E8*30.42</f>
        <v>0</v>
      </c>
      <c r="G8" s="9"/>
      <c r="H8" s="29">
        <f>G8*39.74</f>
        <v>0</v>
      </c>
      <c r="I8" s="8"/>
      <c r="J8" s="29">
        <f>I8*51.66</f>
        <v>0</v>
      </c>
      <c r="K8" s="9"/>
      <c r="L8" s="29">
        <f>K8*21.11</f>
        <v>0</v>
      </c>
      <c r="M8" s="9"/>
      <c r="N8" s="34">
        <f>M8*25.33</f>
        <v>0</v>
      </c>
      <c r="O8" s="8"/>
      <c r="P8" s="29">
        <f>O8*33.52</f>
        <v>0</v>
      </c>
      <c r="Q8" s="9"/>
      <c r="R8" s="29">
        <f>Q8*40.22</f>
        <v>0</v>
      </c>
      <c r="S8" s="46"/>
      <c r="T8" s="29">
        <f>S8*41.9</f>
        <v>0</v>
      </c>
      <c r="U8" s="46"/>
      <c r="V8" s="29">
        <f>U8*50.28</f>
        <v>0</v>
      </c>
      <c r="W8" s="46"/>
      <c r="X8" s="29">
        <f>W8*25.62</f>
        <v>0</v>
      </c>
      <c r="Y8" s="46"/>
      <c r="Z8" s="29">
        <f>Y8*30.74</f>
        <v>0</v>
      </c>
      <c r="AA8" s="46"/>
      <c r="AB8" s="29">
        <f>AA8*38.41</f>
        <v>0</v>
      </c>
      <c r="AC8" s="46"/>
      <c r="AD8" s="29">
        <f>AC8*46.1</f>
        <v>0</v>
      </c>
      <c r="AE8" s="46"/>
      <c r="AF8" s="29">
        <f>AE8*51.23</f>
        <v>0</v>
      </c>
      <c r="AG8" s="46"/>
      <c r="AH8" s="29">
        <f>AG8*61.48</f>
        <v>0</v>
      </c>
      <c r="AI8" s="50"/>
      <c r="AJ8" s="29">
        <f>AI8*11.51</f>
        <v>0</v>
      </c>
      <c r="AK8" s="46"/>
      <c r="AL8" s="29">
        <f>AK8*17.5</f>
        <v>0</v>
      </c>
      <c r="AM8" s="43">
        <f>D8+F8+H8+J8+L8+N8+P8+R8+T8+V8+X8+Z8+AB8+AD8+AF8+AH8+AJ8+AL8</f>
        <v>0</v>
      </c>
    </row>
    <row r="9" spans="1:39" x14ac:dyDescent="0.55000000000000004">
      <c r="A9" s="58"/>
      <c r="B9" s="5" t="s">
        <v>4</v>
      </c>
      <c r="C9" s="5"/>
      <c r="D9" s="30"/>
      <c r="E9" s="5"/>
      <c r="F9" s="30"/>
      <c r="G9" s="7"/>
      <c r="H9" s="30"/>
      <c r="I9" s="5"/>
      <c r="J9" s="30"/>
      <c r="K9" s="7"/>
      <c r="L9" s="30"/>
      <c r="M9" s="7"/>
      <c r="N9" s="35"/>
      <c r="O9" s="5"/>
      <c r="P9" s="30"/>
      <c r="Q9" s="7"/>
      <c r="R9" s="30"/>
      <c r="S9" s="47"/>
      <c r="T9" s="30"/>
      <c r="U9" s="47"/>
      <c r="V9" s="30"/>
      <c r="W9" s="47"/>
      <c r="X9" s="30"/>
      <c r="Y9" s="47"/>
      <c r="Z9" s="30"/>
      <c r="AA9" s="47"/>
      <c r="AB9" s="30"/>
      <c r="AC9" s="47"/>
      <c r="AD9" s="30"/>
      <c r="AE9" s="47"/>
      <c r="AF9" s="30"/>
      <c r="AG9" s="47"/>
      <c r="AH9" s="30"/>
      <c r="AI9" s="51"/>
      <c r="AJ9" s="30"/>
      <c r="AK9" s="47"/>
      <c r="AL9" s="30"/>
      <c r="AM9" s="17"/>
    </row>
    <row r="10" spans="1:39" x14ac:dyDescent="0.55000000000000004">
      <c r="A10" s="59"/>
      <c r="B10" s="10" t="s">
        <v>5</v>
      </c>
      <c r="C10" s="10"/>
      <c r="D10" s="31"/>
      <c r="E10" s="10"/>
      <c r="F10" s="31"/>
      <c r="G10" s="11"/>
      <c r="H10" s="31"/>
      <c r="I10" s="10"/>
      <c r="J10" s="31"/>
      <c r="K10" s="11"/>
      <c r="L10" s="31"/>
      <c r="M10" s="11"/>
      <c r="N10" s="36"/>
      <c r="O10" s="10"/>
      <c r="P10" s="31"/>
      <c r="Q10" s="11"/>
      <c r="R10" s="31"/>
      <c r="S10" s="48"/>
      <c r="T10" s="31"/>
      <c r="U10" s="48"/>
      <c r="V10" s="31"/>
      <c r="W10" s="48"/>
      <c r="X10" s="31"/>
      <c r="Y10" s="48"/>
      <c r="Z10" s="31"/>
      <c r="AA10" s="48"/>
      <c r="AB10" s="31"/>
      <c r="AC10" s="48"/>
      <c r="AD10" s="31"/>
      <c r="AE10" s="48"/>
      <c r="AF10" s="31"/>
      <c r="AG10" s="48"/>
      <c r="AH10" s="31"/>
      <c r="AI10" s="52"/>
      <c r="AJ10" s="31"/>
      <c r="AK10" s="48"/>
      <c r="AL10" s="31"/>
      <c r="AM10" s="18"/>
    </row>
    <row r="11" spans="1:39" x14ac:dyDescent="0.55000000000000004">
      <c r="A11" s="57">
        <v>43907</v>
      </c>
      <c r="B11" s="8" t="s">
        <v>3</v>
      </c>
      <c r="C11" s="8"/>
      <c r="D11" s="29">
        <f>C11*25.35</f>
        <v>0</v>
      </c>
      <c r="E11" s="8"/>
      <c r="F11" s="29">
        <f>E11*30.42</f>
        <v>0</v>
      </c>
      <c r="G11" s="9"/>
      <c r="H11" s="29">
        <f>G11*39.74</f>
        <v>0</v>
      </c>
      <c r="I11" s="8"/>
      <c r="J11" s="29">
        <f>I11*51.66</f>
        <v>0</v>
      </c>
      <c r="K11" s="9"/>
      <c r="L11" s="29">
        <f>K11*21.11</f>
        <v>0</v>
      </c>
      <c r="M11" s="9"/>
      <c r="N11" s="34">
        <f>M11*25.33</f>
        <v>0</v>
      </c>
      <c r="O11" s="8"/>
      <c r="P11" s="29">
        <f>O11*33.52</f>
        <v>0</v>
      </c>
      <c r="Q11" s="9"/>
      <c r="R11" s="29">
        <f>Q11*40.22</f>
        <v>0</v>
      </c>
      <c r="S11" s="46"/>
      <c r="T11" s="29">
        <f>S11*41.9</f>
        <v>0</v>
      </c>
      <c r="U11" s="46"/>
      <c r="V11" s="29">
        <f>U11*50.28</f>
        <v>0</v>
      </c>
      <c r="W11" s="46"/>
      <c r="X11" s="29">
        <f>W11*25.62</f>
        <v>0</v>
      </c>
      <c r="Y11" s="46"/>
      <c r="Z11" s="29">
        <f>Y11*30.74</f>
        <v>0</v>
      </c>
      <c r="AA11" s="46"/>
      <c r="AB11" s="29">
        <f>AA11*38.41</f>
        <v>0</v>
      </c>
      <c r="AC11" s="46"/>
      <c r="AD11" s="29">
        <f>AC11*46.1</f>
        <v>0</v>
      </c>
      <c r="AE11" s="46"/>
      <c r="AF11" s="29">
        <f>AE11*51.23</f>
        <v>0</v>
      </c>
      <c r="AG11" s="46"/>
      <c r="AH11" s="29">
        <f>AG11*61.48</f>
        <v>0</v>
      </c>
      <c r="AI11" s="50"/>
      <c r="AJ11" s="29">
        <f>AI11*11.51</f>
        <v>0</v>
      </c>
      <c r="AK11" s="46"/>
      <c r="AL11" s="29">
        <f>AK11*17.5</f>
        <v>0</v>
      </c>
      <c r="AM11" s="43">
        <f>D11+F11+H11+J11+L11+N11+P11+R11+T11+V11+X11+Z11+AB11+AD11+AF11+AH11+AJ11+AL11</f>
        <v>0</v>
      </c>
    </row>
    <row r="12" spans="1:39" x14ac:dyDescent="0.55000000000000004">
      <c r="A12" s="58"/>
      <c r="B12" s="5" t="s">
        <v>4</v>
      </c>
      <c r="C12" s="5"/>
      <c r="D12" s="30"/>
      <c r="E12" s="5"/>
      <c r="F12" s="30"/>
      <c r="G12" s="7"/>
      <c r="H12" s="30"/>
      <c r="I12" s="5"/>
      <c r="J12" s="30"/>
      <c r="K12" s="7"/>
      <c r="L12" s="30"/>
      <c r="M12" s="7"/>
      <c r="N12" s="35"/>
      <c r="O12" s="5"/>
      <c r="P12" s="30"/>
      <c r="Q12" s="7"/>
      <c r="R12" s="30"/>
      <c r="S12" s="47"/>
      <c r="T12" s="30"/>
      <c r="U12" s="47"/>
      <c r="V12" s="30"/>
      <c r="W12" s="47"/>
      <c r="X12" s="30"/>
      <c r="Y12" s="47"/>
      <c r="Z12" s="30"/>
      <c r="AA12" s="47"/>
      <c r="AB12" s="30"/>
      <c r="AC12" s="47"/>
      <c r="AD12" s="30"/>
      <c r="AE12" s="47"/>
      <c r="AF12" s="30"/>
      <c r="AG12" s="47"/>
      <c r="AH12" s="30"/>
      <c r="AI12" s="51"/>
      <c r="AJ12" s="30"/>
      <c r="AK12" s="47"/>
      <c r="AL12" s="30"/>
      <c r="AM12" s="17"/>
    </row>
    <row r="13" spans="1:39" x14ac:dyDescent="0.55000000000000004">
      <c r="A13" s="59"/>
      <c r="B13" s="10" t="s">
        <v>5</v>
      </c>
      <c r="C13" s="10"/>
      <c r="D13" s="31"/>
      <c r="E13" s="10"/>
      <c r="F13" s="31"/>
      <c r="G13" s="11"/>
      <c r="H13" s="31"/>
      <c r="I13" s="10"/>
      <c r="J13" s="31"/>
      <c r="K13" s="11"/>
      <c r="L13" s="31"/>
      <c r="M13" s="11"/>
      <c r="N13" s="36"/>
      <c r="O13" s="10"/>
      <c r="P13" s="31"/>
      <c r="Q13" s="11"/>
      <c r="R13" s="31"/>
      <c r="S13" s="48"/>
      <c r="T13" s="31"/>
      <c r="U13" s="48"/>
      <c r="V13" s="31"/>
      <c r="W13" s="48"/>
      <c r="X13" s="31"/>
      <c r="Y13" s="48"/>
      <c r="Z13" s="31"/>
      <c r="AA13" s="48"/>
      <c r="AB13" s="31"/>
      <c r="AC13" s="48"/>
      <c r="AD13" s="31"/>
      <c r="AE13" s="48"/>
      <c r="AF13" s="31"/>
      <c r="AG13" s="48"/>
      <c r="AH13" s="31"/>
      <c r="AI13" s="52"/>
      <c r="AJ13" s="31"/>
      <c r="AK13" s="48"/>
      <c r="AL13" s="31"/>
      <c r="AM13" s="18"/>
    </row>
    <row r="14" spans="1:39" x14ac:dyDescent="0.55000000000000004">
      <c r="A14" s="57">
        <v>43908</v>
      </c>
      <c r="B14" s="8" t="s">
        <v>3</v>
      </c>
      <c r="C14" s="8"/>
      <c r="D14" s="29">
        <f>C14*25.35</f>
        <v>0</v>
      </c>
      <c r="E14" s="8"/>
      <c r="F14" s="29">
        <f>E14*30.42</f>
        <v>0</v>
      </c>
      <c r="G14" s="9"/>
      <c r="H14" s="29">
        <f>G14*39.74</f>
        <v>0</v>
      </c>
      <c r="I14" s="8"/>
      <c r="J14" s="29">
        <f>I14*51.66</f>
        <v>0</v>
      </c>
      <c r="K14" s="9"/>
      <c r="L14" s="29">
        <f>K14*21.11</f>
        <v>0</v>
      </c>
      <c r="M14" s="9"/>
      <c r="N14" s="34">
        <f>M14*25.33</f>
        <v>0</v>
      </c>
      <c r="O14" s="8"/>
      <c r="P14" s="29">
        <f>O14*33.52</f>
        <v>0</v>
      </c>
      <c r="Q14" s="9"/>
      <c r="R14" s="29">
        <f>Q14*40.22</f>
        <v>0</v>
      </c>
      <c r="S14" s="46"/>
      <c r="T14" s="29">
        <f>S14*41.9</f>
        <v>0</v>
      </c>
      <c r="U14" s="46"/>
      <c r="V14" s="29">
        <f>U14*50.28</f>
        <v>0</v>
      </c>
      <c r="W14" s="46"/>
      <c r="X14" s="29">
        <f>W14*25.62</f>
        <v>0</v>
      </c>
      <c r="Y14" s="46"/>
      <c r="Z14" s="29">
        <f>Y14*30.74</f>
        <v>0</v>
      </c>
      <c r="AA14" s="46"/>
      <c r="AB14" s="29">
        <f>AA14*38.41</f>
        <v>0</v>
      </c>
      <c r="AC14" s="46"/>
      <c r="AD14" s="29">
        <f>AC14*46.1</f>
        <v>0</v>
      </c>
      <c r="AE14" s="46"/>
      <c r="AF14" s="29">
        <f>AE14*51.23</f>
        <v>0</v>
      </c>
      <c r="AG14" s="46"/>
      <c r="AH14" s="29">
        <f>AG14*61.48</f>
        <v>0</v>
      </c>
      <c r="AI14" s="50"/>
      <c r="AJ14" s="29">
        <f>AI14*11.51</f>
        <v>0</v>
      </c>
      <c r="AK14" s="46"/>
      <c r="AL14" s="29">
        <f>AK14*17.5</f>
        <v>0</v>
      </c>
      <c r="AM14" s="43">
        <f>D14+F14+H14+J14+L14+N14+P14+R14+T14+V14+X14+Z14+AB14+AD14+AF14+AH14+AJ14+AL14</f>
        <v>0</v>
      </c>
    </row>
    <row r="15" spans="1:39" x14ac:dyDescent="0.55000000000000004">
      <c r="A15" s="58"/>
      <c r="B15" s="5" t="s">
        <v>4</v>
      </c>
      <c r="C15" s="5"/>
      <c r="D15" s="30"/>
      <c r="E15" s="5"/>
      <c r="F15" s="30"/>
      <c r="G15" s="7"/>
      <c r="H15" s="30"/>
      <c r="I15" s="5"/>
      <c r="J15" s="30"/>
      <c r="K15" s="7"/>
      <c r="L15" s="30"/>
      <c r="M15" s="7"/>
      <c r="N15" s="35"/>
      <c r="O15" s="5"/>
      <c r="P15" s="30"/>
      <c r="Q15" s="7"/>
      <c r="R15" s="30"/>
      <c r="S15" s="47"/>
      <c r="T15" s="30"/>
      <c r="U15" s="47"/>
      <c r="V15" s="30"/>
      <c r="W15" s="47"/>
      <c r="X15" s="30"/>
      <c r="Y15" s="47"/>
      <c r="Z15" s="30"/>
      <c r="AA15" s="47"/>
      <c r="AB15" s="30"/>
      <c r="AC15" s="47"/>
      <c r="AD15" s="30"/>
      <c r="AE15" s="47"/>
      <c r="AF15" s="30"/>
      <c r="AG15" s="47"/>
      <c r="AH15" s="30"/>
      <c r="AI15" s="51"/>
      <c r="AJ15" s="30"/>
      <c r="AK15" s="47"/>
      <c r="AL15" s="30"/>
      <c r="AM15" s="17"/>
    </row>
    <row r="16" spans="1:39" x14ac:dyDescent="0.55000000000000004">
      <c r="A16" s="59"/>
      <c r="B16" s="10" t="s">
        <v>5</v>
      </c>
      <c r="C16" s="10"/>
      <c r="D16" s="31"/>
      <c r="E16" s="10"/>
      <c r="F16" s="31"/>
      <c r="G16" s="11"/>
      <c r="H16" s="31"/>
      <c r="I16" s="10"/>
      <c r="J16" s="31"/>
      <c r="K16" s="11"/>
      <c r="L16" s="31"/>
      <c r="M16" s="11"/>
      <c r="N16" s="36"/>
      <c r="O16" s="10"/>
      <c r="P16" s="31"/>
      <c r="Q16" s="11"/>
      <c r="R16" s="31"/>
      <c r="S16" s="48"/>
      <c r="T16" s="31"/>
      <c r="U16" s="48"/>
      <c r="V16" s="31"/>
      <c r="W16" s="48"/>
      <c r="X16" s="31"/>
      <c r="Y16" s="48"/>
      <c r="Z16" s="31"/>
      <c r="AA16" s="48"/>
      <c r="AB16" s="31"/>
      <c r="AC16" s="48"/>
      <c r="AD16" s="31"/>
      <c r="AE16" s="48"/>
      <c r="AF16" s="31"/>
      <c r="AG16" s="48"/>
      <c r="AH16" s="31"/>
      <c r="AI16" s="52"/>
      <c r="AJ16" s="31"/>
      <c r="AK16" s="48"/>
      <c r="AL16" s="31"/>
      <c r="AM16" s="18"/>
    </row>
    <row r="17" spans="1:39" x14ac:dyDescent="0.55000000000000004">
      <c r="A17" s="57">
        <v>43909</v>
      </c>
      <c r="B17" s="8" t="s">
        <v>3</v>
      </c>
      <c r="C17" s="8"/>
      <c r="D17" s="29">
        <f>C17*25.35</f>
        <v>0</v>
      </c>
      <c r="E17" s="8"/>
      <c r="F17" s="29">
        <f>E17*30.42</f>
        <v>0</v>
      </c>
      <c r="G17" s="9"/>
      <c r="H17" s="29">
        <f>G17*39.74</f>
        <v>0</v>
      </c>
      <c r="I17" s="8"/>
      <c r="J17" s="29">
        <f>I17*51.66</f>
        <v>0</v>
      </c>
      <c r="K17" s="9"/>
      <c r="L17" s="29">
        <f>K17*21.11</f>
        <v>0</v>
      </c>
      <c r="M17" s="9"/>
      <c r="N17" s="34">
        <f>M17*25.33</f>
        <v>0</v>
      </c>
      <c r="O17" s="8"/>
      <c r="P17" s="29">
        <f>O17*33.52</f>
        <v>0</v>
      </c>
      <c r="Q17" s="9"/>
      <c r="R17" s="29">
        <f>Q17*40.22</f>
        <v>0</v>
      </c>
      <c r="S17" s="46"/>
      <c r="T17" s="29">
        <f>S17*41.9</f>
        <v>0</v>
      </c>
      <c r="U17" s="46"/>
      <c r="V17" s="29">
        <f>U17*50.28</f>
        <v>0</v>
      </c>
      <c r="W17" s="46"/>
      <c r="X17" s="29">
        <f>W17*25.62</f>
        <v>0</v>
      </c>
      <c r="Y17" s="46"/>
      <c r="Z17" s="29">
        <f>Y17*30.74</f>
        <v>0</v>
      </c>
      <c r="AA17" s="46"/>
      <c r="AB17" s="29">
        <f>AA17*38.41</f>
        <v>0</v>
      </c>
      <c r="AC17" s="46"/>
      <c r="AD17" s="29">
        <f>AC17*46.1</f>
        <v>0</v>
      </c>
      <c r="AE17" s="46"/>
      <c r="AF17" s="29">
        <f>AE17*51.23</f>
        <v>0</v>
      </c>
      <c r="AG17" s="46"/>
      <c r="AH17" s="29">
        <f>AG17*61.48</f>
        <v>0</v>
      </c>
      <c r="AI17" s="50"/>
      <c r="AJ17" s="29">
        <f>AI17*11.51</f>
        <v>0</v>
      </c>
      <c r="AK17" s="46"/>
      <c r="AL17" s="29">
        <f>AK17*17.5</f>
        <v>0</v>
      </c>
      <c r="AM17" s="43">
        <f>D17+F17+H17+J17+L17+N17+P17+R17+T17+V17+X17+Z17+AB17+AD17+AF17+AH17+AJ17+AL17</f>
        <v>0</v>
      </c>
    </row>
    <row r="18" spans="1:39" x14ac:dyDescent="0.55000000000000004">
      <c r="A18" s="58"/>
      <c r="B18" s="5" t="s">
        <v>4</v>
      </c>
      <c r="C18" s="5"/>
      <c r="D18" s="30"/>
      <c r="E18" s="5"/>
      <c r="F18" s="30"/>
      <c r="G18" s="7"/>
      <c r="H18" s="30"/>
      <c r="I18" s="5"/>
      <c r="J18" s="30"/>
      <c r="K18" s="7"/>
      <c r="L18" s="30"/>
      <c r="M18" s="7"/>
      <c r="N18" s="35"/>
      <c r="O18" s="5"/>
      <c r="P18" s="30"/>
      <c r="Q18" s="7"/>
      <c r="R18" s="30"/>
      <c r="S18" s="47"/>
      <c r="T18" s="30"/>
      <c r="U18" s="47"/>
      <c r="V18" s="30"/>
      <c r="W18" s="47"/>
      <c r="X18" s="30"/>
      <c r="Y18" s="47"/>
      <c r="Z18" s="30"/>
      <c r="AA18" s="47"/>
      <c r="AB18" s="30"/>
      <c r="AC18" s="47"/>
      <c r="AD18" s="30"/>
      <c r="AE18" s="47"/>
      <c r="AF18" s="30"/>
      <c r="AG18" s="47"/>
      <c r="AH18" s="30"/>
      <c r="AI18" s="51"/>
      <c r="AJ18" s="30"/>
      <c r="AK18" s="47"/>
      <c r="AL18" s="30"/>
      <c r="AM18" s="17"/>
    </row>
    <row r="19" spans="1:39" x14ac:dyDescent="0.55000000000000004">
      <c r="A19" s="59"/>
      <c r="B19" s="10" t="s">
        <v>5</v>
      </c>
      <c r="C19" s="10"/>
      <c r="D19" s="31"/>
      <c r="E19" s="10"/>
      <c r="F19" s="31"/>
      <c r="G19" s="11"/>
      <c r="H19" s="31"/>
      <c r="I19" s="10"/>
      <c r="J19" s="31"/>
      <c r="K19" s="11"/>
      <c r="L19" s="31"/>
      <c r="M19" s="11"/>
      <c r="N19" s="36"/>
      <c r="O19" s="10"/>
      <c r="P19" s="31"/>
      <c r="Q19" s="11"/>
      <c r="R19" s="31"/>
      <c r="S19" s="48"/>
      <c r="T19" s="31"/>
      <c r="U19" s="48"/>
      <c r="V19" s="31"/>
      <c r="W19" s="48"/>
      <c r="X19" s="31"/>
      <c r="Y19" s="48"/>
      <c r="Z19" s="31"/>
      <c r="AA19" s="48"/>
      <c r="AB19" s="31"/>
      <c r="AC19" s="48"/>
      <c r="AD19" s="31"/>
      <c r="AE19" s="48"/>
      <c r="AF19" s="31"/>
      <c r="AG19" s="48"/>
      <c r="AH19" s="31"/>
      <c r="AI19" s="52"/>
      <c r="AJ19" s="31"/>
      <c r="AK19" s="48"/>
      <c r="AL19" s="31"/>
      <c r="AM19" s="18"/>
    </row>
    <row r="20" spans="1:39" x14ac:dyDescent="0.55000000000000004">
      <c r="A20" s="57">
        <v>43910</v>
      </c>
      <c r="B20" s="8" t="s">
        <v>3</v>
      </c>
      <c r="C20" s="8"/>
      <c r="D20" s="29">
        <f>C20*25.35</f>
        <v>0</v>
      </c>
      <c r="E20" s="8"/>
      <c r="F20" s="29">
        <f>E20*30.42</f>
        <v>0</v>
      </c>
      <c r="G20" s="9"/>
      <c r="H20" s="29">
        <f>G20*39.74</f>
        <v>0</v>
      </c>
      <c r="I20" s="8"/>
      <c r="J20" s="29">
        <f>I20*51.66</f>
        <v>0</v>
      </c>
      <c r="K20" s="9"/>
      <c r="L20" s="29">
        <f>K20*21.11</f>
        <v>0</v>
      </c>
      <c r="M20" s="9"/>
      <c r="N20" s="34">
        <f>M20*25.33</f>
        <v>0</v>
      </c>
      <c r="O20" s="8"/>
      <c r="P20" s="29">
        <f>O20*33.52</f>
        <v>0</v>
      </c>
      <c r="Q20" s="9"/>
      <c r="R20" s="29">
        <f>Q20*40.22</f>
        <v>0</v>
      </c>
      <c r="S20" s="46"/>
      <c r="T20" s="29">
        <f>S20*41.9</f>
        <v>0</v>
      </c>
      <c r="U20" s="46"/>
      <c r="V20" s="29">
        <f>U20*50.28</f>
        <v>0</v>
      </c>
      <c r="W20" s="46"/>
      <c r="X20" s="29">
        <f>W20*25.62</f>
        <v>0</v>
      </c>
      <c r="Y20" s="46"/>
      <c r="Z20" s="29">
        <f>Y20*30.74</f>
        <v>0</v>
      </c>
      <c r="AA20" s="46"/>
      <c r="AB20" s="29">
        <f>AA20*38.41</f>
        <v>0</v>
      </c>
      <c r="AC20" s="46"/>
      <c r="AD20" s="29">
        <f>AC20*46.1</f>
        <v>0</v>
      </c>
      <c r="AE20" s="46"/>
      <c r="AF20" s="29">
        <f>AE20*51.23</f>
        <v>0</v>
      </c>
      <c r="AG20" s="46"/>
      <c r="AH20" s="29">
        <f>AG20*61.48</f>
        <v>0</v>
      </c>
      <c r="AI20" s="50"/>
      <c r="AJ20" s="29">
        <f>AI20*11.51</f>
        <v>0</v>
      </c>
      <c r="AK20" s="46"/>
      <c r="AL20" s="29">
        <f>AK20*17.5</f>
        <v>0</v>
      </c>
      <c r="AM20" s="43">
        <f>D20+F20+H20+J20+L20+N20+P20+R20+T20+V20+X20+Z20+AB20+AD20+AF20+AH20+AJ20+AL20</f>
        <v>0</v>
      </c>
    </row>
    <row r="21" spans="1:39" x14ac:dyDescent="0.55000000000000004">
      <c r="A21" s="58"/>
      <c r="B21" s="5" t="s">
        <v>4</v>
      </c>
      <c r="C21" s="5"/>
      <c r="D21" s="30"/>
      <c r="E21" s="5"/>
      <c r="F21" s="30"/>
      <c r="G21" s="7"/>
      <c r="H21" s="30"/>
      <c r="I21" s="5"/>
      <c r="J21" s="30"/>
      <c r="K21" s="7"/>
      <c r="L21" s="30"/>
      <c r="M21" s="7"/>
      <c r="N21" s="35"/>
      <c r="O21" s="5"/>
      <c r="P21" s="30"/>
      <c r="Q21" s="7"/>
      <c r="R21" s="30"/>
      <c r="S21" s="47"/>
      <c r="T21" s="30"/>
      <c r="U21" s="47"/>
      <c r="V21" s="30"/>
      <c r="W21" s="47"/>
      <c r="X21" s="30"/>
      <c r="Y21" s="47"/>
      <c r="Z21" s="30"/>
      <c r="AA21" s="47"/>
      <c r="AB21" s="30"/>
      <c r="AC21" s="47"/>
      <c r="AD21" s="30"/>
      <c r="AE21" s="47"/>
      <c r="AF21" s="30"/>
      <c r="AG21" s="47"/>
      <c r="AH21" s="30"/>
      <c r="AI21" s="51"/>
      <c r="AJ21" s="30"/>
      <c r="AK21" s="47"/>
      <c r="AL21" s="30"/>
      <c r="AM21" s="17"/>
    </row>
    <row r="22" spans="1:39" ht="14.7" thickBot="1" x14ac:dyDescent="0.6">
      <c r="A22" s="59"/>
      <c r="B22" s="14" t="s">
        <v>5</v>
      </c>
      <c r="C22" s="14"/>
      <c r="D22" s="32"/>
      <c r="E22" s="14"/>
      <c r="F22" s="32"/>
      <c r="G22" s="16"/>
      <c r="H22" s="32"/>
      <c r="I22" s="14"/>
      <c r="J22" s="32"/>
      <c r="K22" s="16"/>
      <c r="L22" s="32"/>
      <c r="M22" s="16"/>
      <c r="N22" s="37"/>
      <c r="O22" s="14"/>
      <c r="P22" s="32"/>
      <c r="Q22" s="16"/>
      <c r="R22" s="32"/>
      <c r="S22" s="49"/>
      <c r="T22" s="32"/>
      <c r="U22" s="49"/>
      <c r="V22" s="32"/>
      <c r="W22" s="49"/>
      <c r="X22" s="32"/>
      <c r="Y22" s="49"/>
      <c r="Z22" s="32"/>
      <c r="AA22" s="49"/>
      <c r="AB22" s="32"/>
      <c r="AC22" s="49"/>
      <c r="AD22" s="32"/>
      <c r="AE22" s="49"/>
      <c r="AF22" s="32"/>
      <c r="AG22" s="49"/>
      <c r="AH22" s="32"/>
      <c r="AI22" s="53"/>
      <c r="AJ22" s="32"/>
      <c r="AK22" s="49"/>
      <c r="AL22" s="32"/>
      <c r="AM22" s="19"/>
    </row>
    <row r="23" spans="1:39" x14ac:dyDescent="0.55000000000000004">
      <c r="A23" s="60" t="s">
        <v>7</v>
      </c>
      <c r="B23" s="12" t="s">
        <v>3</v>
      </c>
      <c r="C23" s="12">
        <f t="shared" ref="C23:AK23" si="0">SUM(C8:C20)</f>
        <v>0</v>
      </c>
      <c r="D23" s="38">
        <f t="shared" si="0"/>
        <v>0</v>
      </c>
      <c r="E23" s="12">
        <f t="shared" si="0"/>
        <v>0</v>
      </c>
      <c r="F23" s="38">
        <f t="shared" si="0"/>
        <v>0</v>
      </c>
      <c r="G23" s="12">
        <f t="shared" si="0"/>
        <v>0</v>
      </c>
      <c r="H23" s="38">
        <f t="shared" si="0"/>
        <v>0</v>
      </c>
      <c r="I23" s="12">
        <f t="shared" si="0"/>
        <v>0</v>
      </c>
      <c r="J23" s="38">
        <f t="shared" si="0"/>
        <v>0</v>
      </c>
      <c r="K23" s="12">
        <f t="shared" si="0"/>
        <v>0</v>
      </c>
      <c r="L23" s="38">
        <f t="shared" si="0"/>
        <v>0</v>
      </c>
      <c r="M23" s="12">
        <f t="shared" si="0"/>
        <v>0</v>
      </c>
      <c r="N23" s="38">
        <f t="shared" si="0"/>
        <v>0</v>
      </c>
      <c r="O23" s="12">
        <f t="shared" si="0"/>
        <v>0</v>
      </c>
      <c r="P23" s="38">
        <f t="shared" si="0"/>
        <v>0</v>
      </c>
      <c r="Q23" s="12">
        <f t="shared" si="0"/>
        <v>0</v>
      </c>
      <c r="R23" s="38">
        <f t="shared" si="0"/>
        <v>0</v>
      </c>
      <c r="S23" s="12">
        <f t="shared" si="0"/>
        <v>0</v>
      </c>
      <c r="T23" s="38">
        <f t="shared" si="0"/>
        <v>0</v>
      </c>
      <c r="U23" s="12">
        <f t="shared" si="0"/>
        <v>0</v>
      </c>
      <c r="V23" s="38">
        <f t="shared" si="0"/>
        <v>0</v>
      </c>
      <c r="W23" s="12">
        <f t="shared" si="0"/>
        <v>0</v>
      </c>
      <c r="X23" s="38">
        <f t="shared" si="0"/>
        <v>0</v>
      </c>
      <c r="Y23" s="12">
        <f t="shared" si="0"/>
        <v>0</v>
      </c>
      <c r="Z23" s="38">
        <f t="shared" si="0"/>
        <v>0</v>
      </c>
      <c r="AA23" s="12">
        <f t="shared" si="0"/>
        <v>0</v>
      </c>
      <c r="AB23" s="38">
        <f t="shared" si="0"/>
        <v>0</v>
      </c>
      <c r="AC23" s="12">
        <f t="shared" si="0"/>
        <v>0</v>
      </c>
      <c r="AD23" s="38">
        <f t="shared" si="0"/>
        <v>0</v>
      </c>
      <c r="AE23" s="12">
        <f t="shared" si="0"/>
        <v>0</v>
      </c>
      <c r="AF23" s="38">
        <f t="shared" si="0"/>
        <v>0</v>
      </c>
      <c r="AG23" s="12">
        <f t="shared" si="0"/>
        <v>0</v>
      </c>
      <c r="AH23" s="38">
        <f t="shared" si="0"/>
        <v>0</v>
      </c>
      <c r="AI23" s="12">
        <f t="shared" si="0"/>
        <v>0</v>
      </c>
      <c r="AJ23" s="38">
        <f t="shared" si="0"/>
        <v>0</v>
      </c>
      <c r="AK23" s="12">
        <f t="shared" si="0"/>
        <v>0</v>
      </c>
      <c r="AL23" s="29">
        <f>AK23*17.5</f>
        <v>0</v>
      </c>
      <c r="AM23" s="43">
        <f>D23+F23+H23+J23+L23+N23+P23+R23+T23+V23+X23+Z23+AB23+AD23+AF23+AH23+AJ23+AL23</f>
        <v>0</v>
      </c>
    </row>
    <row r="24" spans="1:39" x14ac:dyDescent="0.55000000000000004">
      <c r="A24" s="60"/>
      <c r="B24" s="5" t="s">
        <v>4</v>
      </c>
      <c r="C24" s="5"/>
      <c r="D24" s="30"/>
      <c r="E24" s="6"/>
      <c r="F24" s="35"/>
      <c r="G24" s="7"/>
      <c r="H24" s="30"/>
      <c r="I24" s="5"/>
      <c r="J24" s="30"/>
      <c r="K24" s="7"/>
      <c r="L24" s="30"/>
      <c r="M24" s="7"/>
      <c r="N24" s="35"/>
      <c r="O24" s="5"/>
      <c r="P24" s="30"/>
      <c r="Q24" s="7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7"/>
      <c r="AJ24" s="30"/>
      <c r="AK24" s="35"/>
      <c r="AL24" s="30"/>
      <c r="AM24" s="17"/>
    </row>
    <row r="25" spans="1:39" ht="14.7" thickBot="1" x14ac:dyDescent="0.6">
      <c r="A25" s="61"/>
      <c r="B25" s="14" t="s">
        <v>5</v>
      </c>
      <c r="C25" s="14"/>
      <c r="D25" s="32"/>
      <c r="E25" s="15"/>
      <c r="F25" s="37"/>
      <c r="G25" s="16"/>
      <c r="H25" s="32"/>
      <c r="I25" s="14"/>
      <c r="J25" s="32"/>
      <c r="K25" s="16"/>
      <c r="L25" s="32"/>
      <c r="M25" s="16"/>
      <c r="N25" s="37"/>
      <c r="O25" s="14"/>
      <c r="P25" s="32"/>
      <c r="Q25" s="16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16"/>
      <c r="AJ25" s="32"/>
      <c r="AK25" s="37"/>
      <c r="AL25" s="31"/>
      <c r="AM25" s="19"/>
    </row>
    <row r="26" spans="1:39" x14ac:dyDescent="0.55000000000000004">
      <c r="F26" s="39"/>
    </row>
    <row r="27" spans="1:39" x14ac:dyDescent="0.55000000000000004">
      <c r="F27" s="39"/>
    </row>
    <row r="28" spans="1:39" x14ac:dyDescent="0.55000000000000004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22"/>
      <c r="P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9" ht="20.399999999999999" x14ac:dyDescent="0.55000000000000004">
      <c r="A29" s="70" t="s">
        <v>0</v>
      </c>
      <c r="B29" s="70"/>
      <c r="C29" s="70"/>
      <c r="D29" s="70"/>
      <c r="E29" s="70"/>
      <c r="F29" s="70"/>
      <c r="G29" s="70"/>
      <c r="H29" s="40"/>
      <c r="J29" s="40"/>
      <c r="L29" s="40"/>
      <c r="N29" s="40"/>
      <c r="P29" s="40"/>
      <c r="R29" s="40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</row>
    <row r="31" spans="1:39" x14ac:dyDescent="0.55000000000000004">
      <c r="A31" s="71" t="s">
        <v>6</v>
      </c>
      <c r="B31" s="71"/>
      <c r="C31" s="71"/>
      <c r="D31" s="26"/>
    </row>
    <row r="33" spans="1:39" ht="14.7" thickBot="1" x14ac:dyDescent="0.6">
      <c r="A33" s="72" t="s">
        <v>31</v>
      </c>
      <c r="B33" s="72"/>
      <c r="C33" s="72"/>
      <c r="D33" s="73"/>
    </row>
    <row r="34" spans="1:39" s="1" customFormat="1" ht="45" customHeight="1" x14ac:dyDescent="0.55000000000000004">
      <c r="A34" s="20" t="s">
        <v>1</v>
      </c>
      <c r="B34" s="13" t="s">
        <v>8</v>
      </c>
      <c r="C34" s="54" t="s">
        <v>24</v>
      </c>
      <c r="D34" s="55"/>
      <c r="E34" s="55"/>
      <c r="F34" s="56"/>
      <c r="G34" s="54" t="s">
        <v>25</v>
      </c>
      <c r="H34" s="55"/>
      <c r="I34" s="55"/>
      <c r="J34" s="56"/>
      <c r="K34" s="54" t="s">
        <v>22</v>
      </c>
      <c r="L34" s="55"/>
      <c r="M34" s="55"/>
      <c r="N34" s="56"/>
      <c r="O34" s="54" t="s">
        <v>23</v>
      </c>
      <c r="P34" s="55"/>
      <c r="Q34" s="55"/>
      <c r="R34" s="56"/>
      <c r="S34" s="54" t="s">
        <v>29</v>
      </c>
      <c r="T34" s="55"/>
      <c r="U34" s="55"/>
      <c r="V34" s="56"/>
      <c r="W34" s="54" t="s">
        <v>26</v>
      </c>
      <c r="X34" s="55"/>
      <c r="Y34" s="55"/>
      <c r="Z34" s="56"/>
      <c r="AA34" s="54" t="s">
        <v>27</v>
      </c>
      <c r="AB34" s="55"/>
      <c r="AC34" s="55"/>
      <c r="AD34" s="56"/>
      <c r="AE34" s="54" t="s">
        <v>28</v>
      </c>
      <c r="AF34" s="55"/>
      <c r="AG34" s="55"/>
      <c r="AH34" s="56"/>
      <c r="AI34" s="65" t="s">
        <v>17</v>
      </c>
      <c r="AJ34" s="67" t="s">
        <v>18</v>
      </c>
      <c r="AK34" s="54" t="s">
        <v>19</v>
      </c>
      <c r="AL34" s="54" t="s">
        <v>20</v>
      </c>
      <c r="AM34" s="63" t="s">
        <v>2</v>
      </c>
    </row>
    <row r="35" spans="1:39" x14ac:dyDescent="0.55000000000000004">
      <c r="A35" s="21"/>
      <c r="B35" s="4"/>
      <c r="C35" s="33" t="s">
        <v>9</v>
      </c>
      <c r="D35" s="28" t="s">
        <v>10</v>
      </c>
      <c r="E35" s="25" t="s">
        <v>11</v>
      </c>
      <c r="F35" s="28" t="s">
        <v>12</v>
      </c>
      <c r="G35" s="24" t="s">
        <v>13</v>
      </c>
      <c r="H35" s="41" t="s">
        <v>14</v>
      </c>
      <c r="I35" s="3" t="s">
        <v>15</v>
      </c>
      <c r="J35" s="41" t="s">
        <v>30</v>
      </c>
      <c r="K35" s="24" t="s">
        <v>13</v>
      </c>
      <c r="L35" s="41" t="s">
        <v>14</v>
      </c>
      <c r="M35" s="3" t="s">
        <v>16</v>
      </c>
      <c r="N35" s="41" t="s">
        <v>30</v>
      </c>
      <c r="O35" s="2" t="s">
        <v>13</v>
      </c>
      <c r="P35" s="41" t="s">
        <v>14</v>
      </c>
      <c r="Q35" s="2" t="s">
        <v>15</v>
      </c>
      <c r="R35" s="41" t="s">
        <v>30</v>
      </c>
      <c r="S35" s="2" t="s">
        <v>13</v>
      </c>
      <c r="T35" s="41" t="s">
        <v>14</v>
      </c>
      <c r="U35" s="2" t="s">
        <v>15</v>
      </c>
      <c r="V35" s="41" t="s">
        <v>30</v>
      </c>
      <c r="W35" s="2" t="s">
        <v>13</v>
      </c>
      <c r="X35" s="41" t="s">
        <v>14</v>
      </c>
      <c r="Y35" s="2" t="s">
        <v>15</v>
      </c>
      <c r="Z35" s="41" t="s">
        <v>30</v>
      </c>
      <c r="AA35" s="2" t="s">
        <v>13</v>
      </c>
      <c r="AB35" s="41" t="s">
        <v>14</v>
      </c>
      <c r="AC35" s="2" t="s">
        <v>15</v>
      </c>
      <c r="AD35" s="41" t="s">
        <v>30</v>
      </c>
      <c r="AE35" s="2" t="s">
        <v>13</v>
      </c>
      <c r="AF35" s="41" t="s">
        <v>14</v>
      </c>
      <c r="AG35" s="2" t="s">
        <v>15</v>
      </c>
      <c r="AH35" s="41" t="s">
        <v>30</v>
      </c>
      <c r="AI35" s="66"/>
      <c r="AJ35" s="68"/>
      <c r="AK35" s="69"/>
      <c r="AL35" s="69"/>
      <c r="AM35" s="64"/>
    </row>
    <row r="36" spans="1:39" x14ac:dyDescent="0.55000000000000004">
      <c r="A36" s="57">
        <v>43913</v>
      </c>
      <c r="B36" s="8" t="s">
        <v>3</v>
      </c>
      <c r="C36" s="8"/>
      <c r="D36" s="29">
        <f>C36*25.35</f>
        <v>0</v>
      </c>
      <c r="E36" s="8"/>
      <c r="F36" s="29">
        <f>E36*30.42</f>
        <v>0</v>
      </c>
      <c r="G36" s="9"/>
      <c r="H36" s="29">
        <f>G36*39.74</f>
        <v>0</v>
      </c>
      <c r="I36" s="8"/>
      <c r="J36" s="29">
        <f>I36*51.66</f>
        <v>0</v>
      </c>
      <c r="K36" s="9"/>
      <c r="L36" s="29">
        <f>K36*21.11</f>
        <v>0</v>
      </c>
      <c r="M36" s="9"/>
      <c r="N36" s="34">
        <f>M36*25.33</f>
        <v>0</v>
      </c>
      <c r="O36" s="8"/>
      <c r="P36" s="29">
        <f>O36*33.52</f>
        <v>0</v>
      </c>
      <c r="Q36" s="9"/>
      <c r="R36" s="29">
        <f>Q36*40.22</f>
        <v>0</v>
      </c>
      <c r="S36" s="46"/>
      <c r="T36" s="29">
        <f>S36*41.9</f>
        <v>0</v>
      </c>
      <c r="U36" s="46"/>
      <c r="V36" s="29">
        <f>U36*50.28</f>
        <v>0</v>
      </c>
      <c r="W36" s="46"/>
      <c r="X36" s="29">
        <f>W36*25.62</f>
        <v>0</v>
      </c>
      <c r="Y36" s="46"/>
      <c r="Z36" s="29">
        <f>Y36*30.74</f>
        <v>0</v>
      </c>
      <c r="AA36" s="46"/>
      <c r="AB36" s="29">
        <f>AA36*38.41</f>
        <v>0</v>
      </c>
      <c r="AC36" s="46"/>
      <c r="AD36" s="29">
        <f>AC36*46.1</f>
        <v>0</v>
      </c>
      <c r="AE36" s="46"/>
      <c r="AF36" s="29">
        <f>AE36*51.23</f>
        <v>0</v>
      </c>
      <c r="AG36" s="46"/>
      <c r="AH36" s="29">
        <f>AG36*61.48</f>
        <v>0</v>
      </c>
      <c r="AI36" s="50"/>
      <c r="AJ36" s="29">
        <f>AI36*11.51</f>
        <v>0</v>
      </c>
      <c r="AK36" s="46"/>
      <c r="AL36" s="29">
        <f>AK36*17.5</f>
        <v>0</v>
      </c>
      <c r="AM36" s="43">
        <f>D36+F36+H36+J36+L36+N36+P36+R36+T36+V36+X36+Z36+AB36+AD36+AF36+AH36+AJ36+AL36</f>
        <v>0</v>
      </c>
    </row>
    <row r="37" spans="1:39" x14ac:dyDescent="0.55000000000000004">
      <c r="A37" s="58"/>
      <c r="B37" s="5" t="s">
        <v>4</v>
      </c>
      <c r="C37" s="5"/>
      <c r="D37" s="30"/>
      <c r="E37" s="5"/>
      <c r="F37" s="30"/>
      <c r="G37" s="7"/>
      <c r="H37" s="30"/>
      <c r="I37" s="5"/>
      <c r="J37" s="30"/>
      <c r="K37" s="7"/>
      <c r="L37" s="30"/>
      <c r="M37" s="7"/>
      <c r="N37" s="35"/>
      <c r="O37" s="5"/>
      <c r="P37" s="30"/>
      <c r="Q37" s="7"/>
      <c r="R37" s="30"/>
      <c r="S37" s="47"/>
      <c r="T37" s="30"/>
      <c r="U37" s="47"/>
      <c r="V37" s="30"/>
      <c r="W37" s="47"/>
      <c r="X37" s="30"/>
      <c r="Y37" s="47"/>
      <c r="Z37" s="30"/>
      <c r="AA37" s="47"/>
      <c r="AB37" s="30"/>
      <c r="AC37" s="47"/>
      <c r="AD37" s="30"/>
      <c r="AE37" s="47"/>
      <c r="AF37" s="30"/>
      <c r="AG37" s="47"/>
      <c r="AH37" s="30"/>
      <c r="AI37" s="51"/>
      <c r="AJ37" s="30"/>
      <c r="AK37" s="47"/>
      <c r="AL37" s="30"/>
      <c r="AM37" s="17"/>
    </row>
    <row r="38" spans="1:39" x14ac:dyDescent="0.55000000000000004">
      <c r="A38" s="59"/>
      <c r="B38" s="10" t="s">
        <v>5</v>
      </c>
      <c r="C38" s="10"/>
      <c r="D38" s="31"/>
      <c r="E38" s="10"/>
      <c r="F38" s="31"/>
      <c r="G38" s="11"/>
      <c r="H38" s="31"/>
      <c r="I38" s="10"/>
      <c r="J38" s="31"/>
      <c r="K38" s="11"/>
      <c r="L38" s="31"/>
      <c r="M38" s="11"/>
      <c r="N38" s="36"/>
      <c r="O38" s="10"/>
      <c r="P38" s="31"/>
      <c r="Q38" s="11"/>
      <c r="R38" s="31"/>
      <c r="S38" s="48"/>
      <c r="T38" s="31"/>
      <c r="U38" s="48"/>
      <c r="V38" s="31"/>
      <c r="W38" s="48"/>
      <c r="X38" s="31"/>
      <c r="Y38" s="48"/>
      <c r="Z38" s="31"/>
      <c r="AA38" s="48"/>
      <c r="AB38" s="31"/>
      <c r="AC38" s="48"/>
      <c r="AD38" s="31"/>
      <c r="AE38" s="48"/>
      <c r="AF38" s="31"/>
      <c r="AG38" s="48"/>
      <c r="AH38" s="31"/>
      <c r="AI38" s="52"/>
      <c r="AJ38" s="31"/>
      <c r="AK38" s="48"/>
      <c r="AL38" s="31"/>
      <c r="AM38" s="18"/>
    </row>
    <row r="39" spans="1:39" x14ac:dyDescent="0.55000000000000004">
      <c r="A39" s="57">
        <v>43914</v>
      </c>
      <c r="B39" s="8" t="s">
        <v>3</v>
      </c>
      <c r="C39" s="8"/>
      <c r="D39" s="29">
        <f>C39*25.35</f>
        <v>0</v>
      </c>
      <c r="E39" s="8"/>
      <c r="F39" s="29">
        <f>E39*30.42</f>
        <v>0</v>
      </c>
      <c r="G39" s="9"/>
      <c r="H39" s="29">
        <f>G39*39.74</f>
        <v>0</v>
      </c>
      <c r="I39" s="8"/>
      <c r="J39" s="29">
        <f>I39*51.66</f>
        <v>0</v>
      </c>
      <c r="K39" s="9"/>
      <c r="L39" s="29">
        <f>K39*21.11</f>
        <v>0</v>
      </c>
      <c r="M39" s="9"/>
      <c r="N39" s="34">
        <f>M39*25.33</f>
        <v>0</v>
      </c>
      <c r="O39" s="8"/>
      <c r="P39" s="29">
        <f>O39*33.52</f>
        <v>0</v>
      </c>
      <c r="Q39" s="9"/>
      <c r="R39" s="29">
        <f>Q39*40.22</f>
        <v>0</v>
      </c>
      <c r="S39" s="46"/>
      <c r="T39" s="29">
        <f>S39*41.9</f>
        <v>0</v>
      </c>
      <c r="U39" s="46"/>
      <c r="V39" s="29">
        <f>U39*50.28</f>
        <v>0</v>
      </c>
      <c r="W39" s="46"/>
      <c r="X39" s="29">
        <f>W39*25.62</f>
        <v>0</v>
      </c>
      <c r="Y39" s="46"/>
      <c r="Z39" s="29">
        <f>Y39*30.74</f>
        <v>0</v>
      </c>
      <c r="AA39" s="46"/>
      <c r="AB39" s="29">
        <f>AA39*38.41</f>
        <v>0</v>
      </c>
      <c r="AC39" s="46"/>
      <c r="AD39" s="29">
        <f>AC39*46.1</f>
        <v>0</v>
      </c>
      <c r="AE39" s="46"/>
      <c r="AF39" s="29">
        <f>AE39*51.23</f>
        <v>0</v>
      </c>
      <c r="AG39" s="46"/>
      <c r="AH39" s="29">
        <f>AG39*61.48</f>
        <v>0</v>
      </c>
      <c r="AI39" s="50"/>
      <c r="AJ39" s="29">
        <f>AI39*11.51</f>
        <v>0</v>
      </c>
      <c r="AK39" s="46"/>
      <c r="AL39" s="29">
        <f>AK39*17.5</f>
        <v>0</v>
      </c>
      <c r="AM39" s="43">
        <f>D39+F39+H39+J39+L39+N39+P39+R39+T39+V39+X39+Z39+AB39+AD39+AF39+AH39+AJ39+AL39</f>
        <v>0</v>
      </c>
    </row>
    <row r="40" spans="1:39" x14ac:dyDescent="0.55000000000000004">
      <c r="A40" s="58"/>
      <c r="B40" s="5" t="s">
        <v>4</v>
      </c>
      <c r="C40" s="5"/>
      <c r="D40" s="30"/>
      <c r="E40" s="5"/>
      <c r="F40" s="30"/>
      <c r="G40" s="7"/>
      <c r="H40" s="30"/>
      <c r="I40" s="5"/>
      <c r="J40" s="30"/>
      <c r="K40" s="7"/>
      <c r="L40" s="30"/>
      <c r="M40" s="7"/>
      <c r="N40" s="35"/>
      <c r="O40" s="5"/>
      <c r="P40" s="30"/>
      <c r="Q40" s="7"/>
      <c r="R40" s="30"/>
      <c r="S40" s="47"/>
      <c r="T40" s="30"/>
      <c r="U40" s="47"/>
      <c r="V40" s="30"/>
      <c r="W40" s="47"/>
      <c r="X40" s="30"/>
      <c r="Y40" s="47"/>
      <c r="Z40" s="30"/>
      <c r="AA40" s="47"/>
      <c r="AB40" s="30"/>
      <c r="AC40" s="47"/>
      <c r="AD40" s="30"/>
      <c r="AE40" s="47"/>
      <c r="AF40" s="30"/>
      <c r="AG40" s="47"/>
      <c r="AH40" s="30"/>
      <c r="AI40" s="51"/>
      <c r="AJ40" s="30"/>
      <c r="AK40" s="47"/>
      <c r="AL40" s="30"/>
      <c r="AM40" s="17"/>
    </row>
    <row r="41" spans="1:39" x14ac:dyDescent="0.55000000000000004">
      <c r="A41" s="59"/>
      <c r="B41" s="10" t="s">
        <v>5</v>
      </c>
      <c r="C41" s="10"/>
      <c r="D41" s="31"/>
      <c r="E41" s="10"/>
      <c r="F41" s="31"/>
      <c r="G41" s="11"/>
      <c r="H41" s="31"/>
      <c r="I41" s="10"/>
      <c r="J41" s="31"/>
      <c r="K41" s="11"/>
      <c r="L41" s="31"/>
      <c r="M41" s="11"/>
      <c r="N41" s="36"/>
      <c r="O41" s="10"/>
      <c r="P41" s="31"/>
      <c r="Q41" s="11"/>
      <c r="R41" s="31"/>
      <c r="S41" s="48"/>
      <c r="T41" s="31"/>
      <c r="U41" s="48"/>
      <c r="V41" s="31"/>
      <c r="W41" s="48"/>
      <c r="X41" s="31"/>
      <c r="Y41" s="48"/>
      <c r="Z41" s="31"/>
      <c r="AA41" s="48"/>
      <c r="AB41" s="31"/>
      <c r="AC41" s="48"/>
      <c r="AD41" s="31"/>
      <c r="AE41" s="48"/>
      <c r="AF41" s="31"/>
      <c r="AG41" s="48"/>
      <c r="AH41" s="31"/>
      <c r="AI41" s="52"/>
      <c r="AJ41" s="31"/>
      <c r="AK41" s="48"/>
      <c r="AL41" s="31"/>
      <c r="AM41" s="18"/>
    </row>
    <row r="42" spans="1:39" x14ac:dyDescent="0.55000000000000004">
      <c r="A42" s="57">
        <v>43915</v>
      </c>
      <c r="B42" s="8" t="s">
        <v>3</v>
      </c>
      <c r="C42" s="8"/>
      <c r="D42" s="29">
        <f>C42*25.35</f>
        <v>0</v>
      </c>
      <c r="E42" s="8"/>
      <c r="F42" s="29">
        <f>E42*30.42</f>
        <v>0</v>
      </c>
      <c r="G42" s="9"/>
      <c r="H42" s="29">
        <f>G42*39.74</f>
        <v>0</v>
      </c>
      <c r="I42" s="8"/>
      <c r="J42" s="29">
        <f>I42*51.66</f>
        <v>0</v>
      </c>
      <c r="K42" s="9"/>
      <c r="L42" s="29">
        <f>K42*21.11</f>
        <v>0</v>
      </c>
      <c r="M42" s="9"/>
      <c r="N42" s="34">
        <f>M42*25.33</f>
        <v>0</v>
      </c>
      <c r="O42" s="8"/>
      <c r="P42" s="29">
        <f>O42*33.52</f>
        <v>0</v>
      </c>
      <c r="Q42" s="9"/>
      <c r="R42" s="29">
        <f>Q42*40.22</f>
        <v>0</v>
      </c>
      <c r="S42" s="46"/>
      <c r="T42" s="29">
        <f>S42*41.9</f>
        <v>0</v>
      </c>
      <c r="U42" s="46"/>
      <c r="V42" s="29">
        <f>U42*50.28</f>
        <v>0</v>
      </c>
      <c r="W42" s="46"/>
      <c r="X42" s="29">
        <f>W42*25.62</f>
        <v>0</v>
      </c>
      <c r="Y42" s="46"/>
      <c r="Z42" s="29">
        <f>Y42*30.74</f>
        <v>0</v>
      </c>
      <c r="AA42" s="46"/>
      <c r="AB42" s="29">
        <f>AA42*38.41</f>
        <v>0</v>
      </c>
      <c r="AC42" s="46"/>
      <c r="AD42" s="29">
        <f>AC42*46.1</f>
        <v>0</v>
      </c>
      <c r="AE42" s="46"/>
      <c r="AF42" s="29">
        <f>AE42*51.23</f>
        <v>0</v>
      </c>
      <c r="AG42" s="46"/>
      <c r="AH42" s="29">
        <f>AG42*61.48</f>
        <v>0</v>
      </c>
      <c r="AI42" s="50"/>
      <c r="AJ42" s="29">
        <f>AI42*11.51</f>
        <v>0</v>
      </c>
      <c r="AK42" s="46"/>
      <c r="AL42" s="29">
        <f>AK42*17.5</f>
        <v>0</v>
      </c>
      <c r="AM42" s="43">
        <f>D42+F42+H42+J42+L42+N42+P42+R42+T42+V42+X42+Z42+AB42+AD42+AF42+AH42+AJ42+AL42</f>
        <v>0</v>
      </c>
    </row>
    <row r="43" spans="1:39" x14ac:dyDescent="0.55000000000000004">
      <c r="A43" s="58"/>
      <c r="B43" s="5" t="s">
        <v>4</v>
      </c>
      <c r="C43" s="5"/>
      <c r="D43" s="30"/>
      <c r="E43" s="5"/>
      <c r="F43" s="30"/>
      <c r="G43" s="7"/>
      <c r="H43" s="30"/>
      <c r="I43" s="5"/>
      <c r="J43" s="30"/>
      <c r="K43" s="7"/>
      <c r="L43" s="30"/>
      <c r="M43" s="7"/>
      <c r="N43" s="35"/>
      <c r="O43" s="5"/>
      <c r="P43" s="30"/>
      <c r="Q43" s="7"/>
      <c r="R43" s="30"/>
      <c r="S43" s="47"/>
      <c r="T43" s="30"/>
      <c r="U43" s="47"/>
      <c r="V43" s="30"/>
      <c r="W43" s="47"/>
      <c r="X43" s="30"/>
      <c r="Y43" s="47"/>
      <c r="Z43" s="30"/>
      <c r="AA43" s="47"/>
      <c r="AB43" s="30"/>
      <c r="AC43" s="47"/>
      <c r="AD43" s="30"/>
      <c r="AE43" s="47"/>
      <c r="AF43" s="30"/>
      <c r="AG43" s="47"/>
      <c r="AH43" s="30"/>
      <c r="AI43" s="51"/>
      <c r="AJ43" s="30"/>
      <c r="AK43" s="47"/>
      <c r="AL43" s="30"/>
      <c r="AM43" s="17"/>
    </row>
    <row r="44" spans="1:39" x14ac:dyDescent="0.55000000000000004">
      <c r="A44" s="59"/>
      <c r="B44" s="10" t="s">
        <v>5</v>
      </c>
      <c r="C44" s="10"/>
      <c r="D44" s="31"/>
      <c r="E44" s="10"/>
      <c r="F44" s="31"/>
      <c r="G44" s="11"/>
      <c r="H44" s="31"/>
      <c r="I44" s="10"/>
      <c r="J44" s="31"/>
      <c r="K44" s="11"/>
      <c r="L44" s="31"/>
      <c r="M44" s="11"/>
      <c r="N44" s="36"/>
      <c r="O44" s="10"/>
      <c r="P44" s="31"/>
      <c r="Q44" s="11"/>
      <c r="R44" s="31"/>
      <c r="S44" s="48"/>
      <c r="T44" s="31"/>
      <c r="U44" s="48"/>
      <c r="V44" s="31"/>
      <c r="W44" s="48"/>
      <c r="X44" s="31"/>
      <c r="Y44" s="48"/>
      <c r="Z44" s="31"/>
      <c r="AA44" s="48"/>
      <c r="AB44" s="31"/>
      <c r="AC44" s="48"/>
      <c r="AD44" s="31"/>
      <c r="AE44" s="48"/>
      <c r="AF44" s="31"/>
      <c r="AG44" s="48"/>
      <c r="AH44" s="31"/>
      <c r="AI44" s="52"/>
      <c r="AJ44" s="31"/>
      <c r="AK44" s="48"/>
      <c r="AL44" s="31"/>
      <c r="AM44" s="18"/>
    </row>
    <row r="45" spans="1:39" x14ac:dyDescent="0.55000000000000004">
      <c r="A45" s="57">
        <v>43916</v>
      </c>
      <c r="B45" s="8" t="s">
        <v>3</v>
      </c>
      <c r="C45" s="8"/>
      <c r="D45" s="29">
        <f>C45*25.35</f>
        <v>0</v>
      </c>
      <c r="E45" s="8"/>
      <c r="F45" s="29">
        <f>E45*30.42</f>
        <v>0</v>
      </c>
      <c r="G45" s="9"/>
      <c r="H45" s="29">
        <f>G45*39.74</f>
        <v>0</v>
      </c>
      <c r="I45" s="8"/>
      <c r="J45" s="29">
        <f>I45*51.66</f>
        <v>0</v>
      </c>
      <c r="K45" s="9"/>
      <c r="L45" s="29">
        <f>K45*21.11</f>
        <v>0</v>
      </c>
      <c r="M45" s="9"/>
      <c r="N45" s="34">
        <f>M45*25.33</f>
        <v>0</v>
      </c>
      <c r="O45" s="8"/>
      <c r="P45" s="29">
        <f>O45*33.52</f>
        <v>0</v>
      </c>
      <c r="Q45" s="9"/>
      <c r="R45" s="29">
        <f>Q45*40.22</f>
        <v>0</v>
      </c>
      <c r="S45" s="46"/>
      <c r="T45" s="29">
        <f>S45*41.9</f>
        <v>0</v>
      </c>
      <c r="U45" s="46"/>
      <c r="V45" s="29">
        <f>U45*50.28</f>
        <v>0</v>
      </c>
      <c r="W45" s="46"/>
      <c r="X45" s="29">
        <f>W45*25.62</f>
        <v>0</v>
      </c>
      <c r="Y45" s="46"/>
      <c r="Z45" s="29">
        <f>Y45*30.74</f>
        <v>0</v>
      </c>
      <c r="AA45" s="46"/>
      <c r="AB45" s="29">
        <f>AA45*38.41</f>
        <v>0</v>
      </c>
      <c r="AC45" s="46"/>
      <c r="AD45" s="29">
        <f>AC45*46.1</f>
        <v>0</v>
      </c>
      <c r="AE45" s="46"/>
      <c r="AF45" s="29">
        <f>AE45*51.23</f>
        <v>0</v>
      </c>
      <c r="AG45" s="46"/>
      <c r="AH45" s="29">
        <f>AG45*61.48</f>
        <v>0</v>
      </c>
      <c r="AI45" s="50"/>
      <c r="AJ45" s="29">
        <f>AI45*11.51</f>
        <v>0</v>
      </c>
      <c r="AK45" s="46"/>
      <c r="AL45" s="29">
        <f>AK45*17.5</f>
        <v>0</v>
      </c>
      <c r="AM45" s="43">
        <f>D45+F45+H45+J45+L45+N45+P45+R45+T45+V45+X45+Z45+AB45+AD45+AF45+AH45+AJ45+AL45</f>
        <v>0</v>
      </c>
    </row>
    <row r="46" spans="1:39" x14ac:dyDescent="0.55000000000000004">
      <c r="A46" s="58"/>
      <c r="B46" s="5" t="s">
        <v>4</v>
      </c>
      <c r="C46" s="5"/>
      <c r="D46" s="30"/>
      <c r="E46" s="5"/>
      <c r="F46" s="30"/>
      <c r="G46" s="7"/>
      <c r="H46" s="30"/>
      <c r="I46" s="5"/>
      <c r="J46" s="30"/>
      <c r="K46" s="7"/>
      <c r="L46" s="30"/>
      <c r="M46" s="7"/>
      <c r="N46" s="35"/>
      <c r="O46" s="5"/>
      <c r="P46" s="30"/>
      <c r="Q46" s="7"/>
      <c r="R46" s="30"/>
      <c r="S46" s="47"/>
      <c r="T46" s="30"/>
      <c r="U46" s="47"/>
      <c r="V46" s="30"/>
      <c r="W46" s="47"/>
      <c r="X46" s="30"/>
      <c r="Y46" s="47"/>
      <c r="Z46" s="30"/>
      <c r="AA46" s="47"/>
      <c r="AB46" s="30"/>
      <c r="AC46" s="47"/>
      <c r="AD46" s="30"/>
      <c r="AE46" s="47"/>
      <c r="AF46" s="30"/>
      <c r="AG46" s="47"/>
      <c r="AH46" s="30"/>
      <c r="AI46" s="51"/>
      <c r="AJ46" s="30"/>
      <c r="AK46" s="47"/>
      <c r="AL46" s="30"/>
      <c r="AM46" s="17"/>
    </row>
    <row r="47" spans="1:39" x14ac:dyDescent="0.55000000000000004">
      <c r="A47" s="59"/>
      <c r="B47" s="10" t="s">
        <v>5</v>
      </c>
      <c r="C47" s="10"/>
      <c r="D47" s="31"/>
      <c r="E47" s="10"/>
      <c r="F47" s="31"/>
      <c r="G47" s="11"/>
      <c r="H47" s="31"/>
      <c r="I47" s="10"/>
      <c r="J47" s="31"/>
      <c r="K47" s="11"/>
      <c r="L47" s="31"/>
      <c r="M47" s="11"/>
      <c r="N47" s="36"/>
      <c r="O47" s="10"/>
      <c r="P47" s="31"/>
      <c r="Q47" s="11"/>
      <c r="R47" s="31"/>
      <c r="S47" s="48"/>
      <c r="T47" s="31"/>
      <c r="U47" s="48"/>
      <c r="V47" s="31"/>
      <c r="W47" s="48"/>
      <c r="X47" s="31"/>
      <c r="Y47" s="48"/>
      <c r="Z47" s="31"/>
      <c r="AA47" s="48"/>
      <c r="AB47" s="31"/>
      <c r="AC47" s="48"/>
      <c r="AD47" s="31"/>
      <c r="AE47" s="48"/>
      <c r="AF47" s="31"/>
      <c r="AG47" s="48"/>
      <c r="AH47" s="31"/>
      <c r="AI47" s="52"/>
      <c r="AJ47" s="31"/>
      <c r="AK47" s="48"/>
      <c r="AL47" s="31"/>
      <c r="AM47" s="18"/>
    </row>
    <row r="48" spans="1:39" x14ac:dyDescent="0.55000000000000004">
      <c r="A48" s="57">
        <v>43917</v>
      </c>
      <c r="B48" s="8" t="s">
        <v>3</v>
      </c>
      <c r="C48" s="8"/>
      <c r="D48" s="29">
        <f>C48*25.35</f>
        <v>0</v>
      </c>
      <c r="E48" s="8"/>
      <c r="F48" s="29">
        <f>E48*30.42</f>
        <v>0</v>
      </c>
      <c r="G48" s="9"/>
      <c r="H48" s="29">
        <f>G48*39.74</f>
        <v>0</v>
      </c>
      <c r="I48" s="8"/>
      <c r="J48" s="29">
        <f>I48*51.66</f>
        <v>0</v>
      </c>
      <c r="K48" s="9"/>
      <c r="L48" s="29">
        <f>K48*21.11</f>
        <v>0</v>
      </c>
      <c r="M48" s="9"/>
      <c r="N48" s="34">
        <f>M48*25.33</f>
        <v>0</v>
      </c>
      <c r="O48" s="8"/>
      <c r="P48" s="29">
        <f>O48*33.52</f>
        <v>0</v>
      </c>
      <c r="Q48" s="9"/>
      <c r="R48" s="29">
        <f>Q48*40.22</f>
        <v>0</v>
      </c>
      <c r="S48" s="46"/>
      <c r="T48" s="29">
        <f>S48*41.9</f>
        <v>0</v>
      </c>
      <c r="U48" s="46"/>
      <c r="V48" s="29">
        <f>U48*50.28</f>
        <v>0</v>
      </c>
      <c r="W48" s="46"/>
      <c r="X48" s="29">
        <f>W48*25.62</f>
        <v>0</v>
      </c>
      <c r="Y48" s="46"/>
      <c r="Z48" s="29">
        <f>Y48*30.74</f>
        <v>0</v>
      </c>
      <c r="AA48" s="46"/>
      <c r="AB48" s="29">
        <f>AA48*38.41</f>
        <v>0</v>
      </c>
      <c r="AC48" s="46"/>
      <c r="AD48" s="29">
        <f>AC48*46.1</f>
        <v>0</v>
      </c>
      <c r="AE48" s="46"/>
      <c r="AF48" s="29">
        <f>AE48*51.23</f>
        <v>0</v>
      </c>
      <c r="AG48" s="46"/>
      <c r="AH48" s="29">
        <f>AG48*61.48</f>
        <v>0</v>
      </c>
      <c r="AI48" s="50"/>
      <c r="AJ48" s="29">
        <f>AI48*11.51</f>
        <v>0</v>
      </c>
      <c r="AK48" s="46"/>
      <c r="AL48" s="29">
        <f>AK48*17.5</f>
        <v>0</v>
      </c>
      <c r="AM48" s="43">
        <f>D48+F48+H48+J48+L48+N48+P48+R48+T48+V48+X48+Z48+AB48+AD48+AF48+AH48+AJ48+AL48</f>
        <v>0</v>
      </c>
    </row>
    <row r="49" spans="1:39" x14ac:dyDescent="0.55000000000000004">
      <c r="A49" s="58"/>
      <c r="B49" s="5" t="s">
        <v>4</v>
      </c>
      <c r="C49" s="5"/>
      <c r="D49" s="30"/>
      <c r="E49" s="5"/>
      <c r="F49" s="30"/>
      <c r="G49" s="7"/>
      <c r="H49" s="30"/>
      <c r="I49" s="5"/>
      <c r="J49" s="30"/>
      <c r="K49" s="7"/>
      <c r="L49" s="30"/>
      <c r="M49" s="7"/>
      <c r="N49" s="35"/>
      <c r="O49" s="5"/>
      <c r="P49" s="30"/>
      <c r="Q49" s="7"/>
      <c r="R49" s="30"/>
      <c r="S49" s="47"/>
      <c r="T49" s="30"/>
      <c r="U49" s="47"/>
      <c r="V49" s="30"/>
      <c r="W49" s="47"/>
      <c r="X49" s="30"/>
      <c r="Y49" s="47"/>
      <c r="Z49" s="30"/>
      <c r="AA49" s="47"/>
      <c r="AB49" s="30"/>
      <c r="AC49" s="47"/>
      <c r="AD49" s="30"/>
      <c r="AE49" s="47"/>
      <c r="AF49" s="30"/>
      <c r="AG49" s="47"/>
      <c r="AH49" s="30"/>
      <c r="AI49" s="51"/>
      <c r="AJ49" s="30"/>
      <c r="AK49" s="47"/>
      <c r="AL49" s="30"/>
      <c r="AM49" s="17"/>
    </row>
    <row r="50" spans="1:39" ht="14.7" thickBot="1" x14ac:dyDescent="0.6">
      <c r="A50" s="59"/>
      <c r="B50" s="14" t="s">
        <v>5</v>
      </c>
      <c r="C50" s="14"/>
      <c r="D50" s="32"/>
      <c r="E50" s="14"/>
      <c r="F50" s="32"/>
      <c r="G50" s="16"/>
      <c r="H50" s="32"/>
      <c r="I50" s="14"/>
      <c r="J50" s="32"/>
      <c r="K50" s="16"/>
      <c r="L50" s="32"/>
      <c r="M50" s="16"/>
      <c r="N50" s="37"/>
      <c r="O50" s="14"/>
      <c r="P50" s="32"/>
      <c r="Q50" s="16"/>
      <c r="R50" s="32"/>
      <c r="S50" s="49"/>
      <c r="T50" s="32"/>
      <c r="U50" s="49"/>
      <c r="V50" s="32"/>
      <c r="W50" s="49"/>
      <c r="X50" s="32"/>
      <c r="Y50" s="49"/>
      <c r="Z50" s="32"/>
      <c r="AA50" s="49"/>
      <c r="AB50" s="32"/>
      <c r="AC50" s="49"/>
      <c r="AD50" s="32"/>
      <c r="AE50" s="49"/>
      <c r="AF50" s="32"/>
      <c r="AG50" s="49"/>
      <c r="AH50" s="32"/>
      <c r="AI50" s="53"/>
      <c r="AJ50" s="32"/>
      <c r="AK50" s="49"/>
      <c r="AL50" s="32"/>
      <c r="AM50" s="19"/>
    </row>
    <row r="51" spans="1:39" x14ac:dyDescent="0.55000000000000004">
      <c r="A51" s="60" t="s">
        <v>7</v>
      </c>
      <c r="B51" s="12" t="s">
        <v>3</v>
      </c>
      <c r="C51" s="12">
        <f t="shared" ref="C51:AK51" si="1">SUM(C36:C48)</f>
        <v>0</v>
      </c>
      <c r="D51" s="38">
        <f t="shared" si="1"/>
        <v>0</v>
      </c>
      <c r="E51" s="12">
        <f t="shared" si="1"/>
        <v>0</v>
      </c>
      <c r="F51" s="38">
        <f t="shared" si="1"/>
        <v>0</v>
      </c>
      <c r="G51" s="12">
        <f t="shared" si="1"/>
        <v>0</v>
      </c>
      <c r="H51" s="38">
        <f t="shared" si="1"/>
        <v>0</v>
      </c>
      <c r="I51" s="12">
        <f t="shared" si="1"/>
        <v>0</v>
      </c>
      <c r="J51" s="38">
        <f t="shared" si="1"/>
        <v>0</v>
      </c>
      <c r="K51" s="12">
        <f t="shared" si="1"/>
        <v>0</v>
      </c>
      <c r="L51" s="38">
        <f t="shared" si="1"/>
        <v>0</v>
      </c>
      <c r="M51" s="12">
        <f t="shared" si="1"/>
        <v>0</v>
      </c>
      <c r="N51" s="38">
        <f t="shared" si="1"/>
        <v>0</v>
      </c>
      <c r="O51" s="12">
        <f t="shared" si="1"/>
        <v>0</v>
      </c>
      <c r="P51" s="38">
        <f t="shared" si="1"/>
        <v>0</v>
      </c>
      <c r="Q51" s="12">
        <f t="shared" si="1"/>
        <v>0</v>
      </c>
      <c r="R51" s="38">
        <f t="shared" si="1"/>
        <v>0</v>
      </c>
      <c r="S51" s="12">
        <f t="shared" si="1"/>
        <v>0</v>
      </c>
      <c r="T51" s="38">
        <f t="shared" si="1"/>
        <v>0</v>
      </c>
      <c r="U51" s="12">
        <f t="shared" si="1"/>
        <v>0</v>
      </c>
      <c r="V51" s="38">
        <f t="shared" si="1"/>
        <v>0</v>
      </c>
      <c r="W51" s="12">
        <f t="shared" si="1"/>
        <v>0</v>
      </c>
      <c r="X51" s="38">
        <f t="shared" si="1"/>
        <v>0</v>
      </c>
      <c r="Y51" s="12">
        <f t="shared" si="1"/>
        <v>0</v>
      </c>
      <c r="Z51" s="38">
        <f t="shared" si="1"/>
        <v>0</v>
      </c>
      <c r="AA51" s="12">
        <f t="shared" si="1"/>
        <v>0</v>
      </c>
      <c r="AB51" s="38">
        <f t="shared" si="1"/>
        <v>0</v>
      </c>
      <c r="AC51" s="12">
        <f t="shared" si="1"/>
        <v>0</v>
      </c>
      <c r="AD51" s="38">
        <f t="shared" si="1"/>
        <v>0</v>
      </c>
      <c r="AE51" s="12">
        <f t="shared" si="1"/>
        <v>0</v>
      </c>
      <c r="AF51" s="38">
        <f t="shared" si="1"/>
        <v>0</v>
      </c>
      <c r="AG51" s="12">
        <f t="shared" si="1"/>
        <v>0</v>
      </c>
      <c r="AH51" s="38">
        <f t="shared" si="1"/>
        <v>0</v>
      </c>
      <c r="AI51" s="12">
        <f t="shared" si="1"/>
        <v>0</v>
      </c>
      <c r="AJ51" s="38">
        <f t="shared" si="1"/>
        <v>0</v>
      </c>
      <c r="AK51" s="12">
        <f t="shared" si="1"/>
        <v>0</v>
      </c>
      <c r="AL51" s="29">
        <f>AK51*17.5</f>
        <v>0</v>
      </c>
      <c r="AM51" s="43">
        <f>D51+F51+H51+J51+L51+N51+P51+R51+T51+V51+X51+Z51+AB51+AD51+AF51+AH51+AJ51+AL51</f>
        <v>0</v>
      </c>
    </row>
    <row r="52" spans="1:39" x14ac:dyDescent="0.55000000000000004">
      <c r="A52" s="60"/>
      <c r="B52" s="5" t="s">
        <v>4</v>
      </c>
      <c r="C52" s="5"/>
      <c r="D52" s="30"/>
      <c r="E52" s="6"/>
      <c r="F52" s="35"/>
      <c r="G52" s="7"/>
      <c r="H52" s="30"/>
      <c r="I52" s="5"/>
      <c r="J52" s="30"/>
      <c r="K52" s="7"/>
      <c r="L52" s="30"/>
      <c r="M52" s="7"/>
      <c r="N52" s="35"/>
      <c r="O52" s="5"/>
      <c r="P52" s="30"/>
      <c r="Q52" s="7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7"/>
      <c r="AJ52" s="30"/>
      <c r="AK52" s="35"/>
      <c r="AL52" s="30"/>
      <c r="AM52" s="17"/>
    </row>
    <row r="53" spans="1:39" ht="14.7" thickBot="1" x14ac:dyDescent="0.6">
      <c r="A53" s="61"/>
      <c r="B53" s="14" t="s">
        <v>5</v>
      </c>
      <c r="C53" s="14"/>
      <c r="D53" s="32"/>
      <c r="E53" s="15"/>
      <c r="F53" s="37"/>
      <c r="G53" s="16"/>
      <c r="H53" s="32"/>
      <c r="I53" s="14"/>
      <c r="J53" s="32"/>
      <c r="K53" s="16"/>
      <c r="L53" s="32"/>
      <c r="M53" s="16"/>
      <c r="N53" s="37"/>
      <c r="O53" s="14"/>
      <c r="P53" s="32"/>
      <c r="Q53" s="16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16"/>
      <c r="AJ53" s="32"/>
      <c r="AK53" s="37"/>
      <c r="AL53" s="31"/>
      <c r="AM53" s="19"/>
    </row>
    <row r="54" spans="1:39" x14ac:dyDescent="0.55000000000000004">
      <c r="F54" s="39"/>
    </row>
    <row r="55" spans="1:39" x14ac:dyDescent="0.55000000000000004">
      <c r="F55" s="39"/>
    </row>
    <row r="56" spans="1:39" x14ac:dyDescent="0.55000000000000004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23"/>
      <c r="P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9" ht="20.399999999999999" x14ac:dyDescent="0.55000000000000004">
      <c r="A57" s="70" t="s">
        <v>0</v>
      </c>
      <c r="B57" s="70"/>
      <c r="C57" s="70"/>
      <c r="D57" s="70"/>
      <c r="E57" s="70"/>
      <c r="F57" s="70"/>
      <c r="G57" s="70"/>
      <c r="H57" s="40"/>
      <c r="J57" s="40"/>
      <c r="L57" s="40"/>
      <c r="N57" s="40"/>
      <c r="P57" s="40"/>
      <c r="R57" s="40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</row>
    <row r="59" spans="1:39" x14ac:dyDescent="0.55000000000000004">
      <c r="A59" s="71" t="s">
        <v>6</v>
      </c>
      <c r="B59" s="71"/>
      <c r="C59" s="71"/>
      <c r="D59" s="26"/>
    </row>
    <row r="61" spans="1:39" ht="14.7" thickBot="1" x14ac:dyDescent="0.6">
      <c r="A61" s="72" t="s">
        <v>31</v>
      </c>
      <c r="B61" s="72"/>
      <c r="C61" s="72"/>
      <c r="D61" s="73"/>
    </row>
    <row r="62" spans="1:39" s="1" customFormat="1" ht="45" customHeight="1" x14ac:dyDescent="0.55000000000000004">
      <c r="A62" s="20" t="s">
        <v>1</v>
      </c>
      <c r="B62" s="13" t="s">
        <v>8</v>
      </c>
      <c r="C62" s="54" t="s">
        <v>24</v>
      </c>
      <c r="D62" s="55"/>
      <c r="E62" s="55"/>
      <c r="F62" s="56"/>
      <c r="G62" s="54" t="s">
        <v>25</v>
      </c>
      <c r="H62" s="55"/>
      <c r="I62" s="55"/>
      <c r="J62" s="56"/>
      <c r="K62" s="54" t="s">
        <v>22</v>
      </c>
      <c r="L62" s="55"/>
      <c r="M62" s="55"/>
      <c r="N62" s="56"/>
      <c r="O62" s="54" t="s">
        <v>23</v>
      </c>
      <c r="P62" s="55"/>
      <c r="Q62" s="55"/>
      <c r="R62" s="56"/>
      <c r="S62" s="54" t="s">
        <v>29</v>
      </c>
      <c r="T62" s="55"/>
      <c r="U62" s="55"/>
      <c r="V62" s="56"/>
      <c r="W62" s="54" t="s">
        <v>26</v>
      </c>
      <c r="X62" s="55"/>
      <c r="Y62" s="55"/>
      <c r="Z62" s="56"/>
      <c r="AA62" s="54" t="s">
        <v>27</v>
      </c>
      <c r="AB62" s="55"/>
      <c r="AC62" s="55"/>
      <c r="AD62" s="56"/>
      <c r="AE62" s="54" t="s">
        <v>28</v>
      </c>
      <c r="AF62" s="55"/>
      <c r="AG62" s="55"/>
      <c r="AH62" s="56"/>
      <c r="AI62" s="65" t="s">
        <v>17</v>
      </c>
      <c r="AJ62" s="67" t="s">
        <v>18</v>
      </c>
      <c r="AK62" s="54" t="s">
        <v>19</v>
      </c>
      <c r="AL62" s="54" t="s">
        <v>20</v>
      </c>
      <c r="AM62" s="63" t="s">
        <v>2</v>
      </c>
    </row>
    <row r="63" spans="1:39" x14ac:dyDescent="0.55000000000000004">
      <c r="A63" s="21"/>
      <c r="B63" s="4"/>
      <c r="C63" s="33" t="s">
        <v>9</v>
      </c>
      <c r="D63" s="28" t="s">
        <v>10</v>
      </c>
      <c r="E63" s="25" t="s">
        <v>11</v>
      </c>
      <c r="F63" s="28" t="s">
        <v>12</v>
      </c>
      <c r="G63" s="24" t="s">
        <v>13</v>
      </c>
      <c r="H63" s="41" t="s">
        <v>14</v>
      </c>
      <c r="I63" s="3" t="s">
        <v>15</v>
      </c>
      <c r="J63" s="41" t="s">
        <v>30</v>
      </c>
      <c r="K63" s="24" t="s">
        <v>13</v>
      </c>
      <c r="L63" s="41" t="s">
        <v>14</v>
      </c>
      <c r="M63" s="3" t="s">
        <v>16</v>
      </c>
      <c r="N63" s="41" t="s">
        <v>30</v>
      </c>
      <c r="O63" s="2" t="s">
        <v>13</v>
      </c>
      <c r="P63" s="41" t="s">
        <v>14</v>
      </c>
      <c r="Q63" s="2" t="s">
        <v>15</v>
      </c>
      <c r="R63" s="41" t="s">
        <v>30</v>
      </c>
      <c r="S63" s="2" t="s">
        <v>13</v>
      </c>
      <c r="T63" s="41" t="s">
        <v>14</v>
      </c>
      <c r="U63" s="2" t="s">
        <v>15</v>
      </c>
      <c r="V63" s="41" t="s">
        <v>30</v>
      </c>
      <c r="W63" s="2" t="s">
        <v>13</v>
      </c>
      <c r="X63" s="41" t="s">
        <v>14</v>
      </c>
      <c r="Y63" s="2" t="s">
        <v>15</v>
      </c>
      <c r="Z63" s="41" t="s">
        <v>30</v>
      </c>
      <c r="AA63" s="2" t="s">
        <v>13</v>
      </c>
      <c r="AB63" s="41" t="s">
        <v>14</v>
      </c>
      <c r="AC63" s="2" t="s">
        <v>15</v>
      </c>
      <c r="AD63" s="41" t="s">
        <v>30</v>
      </c>
      <c r="AE63" s="2" t="s">
        <v>13</v>
      </c>
      <c r="AF63" s="41" t="s">
        <v>14</v>
      </c>
      <c r="AG63" s="2" t="s">
        <v>15</v>
      </c>
      <c r="AH63" s="41" t="s">
        <v>30</v>
      </c>
      <c r="AI63" s="66"/>
      <c r="AJ63" s="68"/>
      <c r="AK63" s="69"/>
      <c r="AL63" s="69"/>
      <c r="AM63" s="64"/>
    </row>
    <row r="64" spans="1:39" x14ac:dyDescent="0.55000000000000004">
      <c r="A64" s="57">
        <v>43920</v>
      </c>
      <c r="B64" s="8" t="s">
        <v>3</v>
      </c>
      <c r="C64" s="8"/>
      <c r="D64" s="29">
        <f>C64*25.35</f>
        <v>0</v>
      </c>
      <c r="E64" s="8"/>
      <c r="F64" s="29">
        <f>E64*30.42</f>
        <v>0</v>
      </c>
      <c r="G64" s="9"/>
      <c r="H64" s="29">
        <f>G64*39.74</f>
        <v>0</v>
      </c>
      <c r="I64" s="8"/>
      <c r="J64" s="29">
        <f>I64*51.66</f>
        <v>0</v>
      </c>
      <c r="K64" s="9"/>
      <c r="L64" s="29">
        <f>K64*21.11</f>
        <v>0</v>
      </c>
      <c r="M64" s="9"/>
      <c r="N64" s="34">
        <f>M64*25.33</f>
        <v>0</v>
      </c>
      <c r="O64" s="8"/>
      <c r="P64" s="29">
        <f>O64*33.52</f>
        <v>0</v>
      </c>
      <c r="Q64" s="9"/>
      <c r="R64" s="29">
        <f>Q64*40.22</f>
        <v>0</v>
      </c>
      <c r="S64" s="46"/>
      <c r="T64" s="29">
        <f>S64*41.9</f>
        <v>0</v>
      </c>
      <c r="U64" s="46"/>
      <c r="V64" s="29">
        <f>U64*50.28</f>
        <v>0</v>
      </c>
      <c r="W64" s="46"/>
      <c r="X64" s="29">
        <f>W64*25.62</f>
        <v>0</v>
      </c>
      <c r="Y64" s="46"/>
      <c r="Z64" s="29">
        <f>Y64*30.74</f>
        <v>0</v>
      </c>
      <c r="AA64" s="46"/>
      <c r="AB64" s="29">
        <f>AA64*38.41</f>
        <v>0</v>
      </c>
      <c r="AC64" s="46"/>
      <c r="AD64" s="29">
        <f>AC64*46.1</f>
        <v>0</v>
      </c>
      <c r="AE64" s="46"/>
      <c r="AF64" s="29">
        <f>AE64*51.23</f>
        <v>0</v>
      </c>
      <c r="AG64" s="46"/>
      <c r="AH64" s="29">
        <f>AG64*61.48</f>
        <v>0</v>
      </c>
      <c r="AI64" s="50"/>
      <c r="AJ64" s="29">
        <f>AI64*11.51</f>
        <v>0</v>
      </c>
      <c r="AK64" s="46"/>
      <c r="AL64" s="29">
        <f>AK64*17.5</f>
        <v>0</v>
      </c>
      <c r="AM64" s="43">
        <f>D64+F64+H64+J64+L64+N64+P64+R64+T64+V64+X64+Z64+AB64+AD64+AF64+AH64+AJ64+AL64</f>
        <v>0</v>
      </c>
    </row>
    <row r="65" spans="1:39" x14ac:dyDescent="0.55000000000000004">
      <c r="A65" s="58"/>
      <c r="B65" s="5" t="s">
        <v>4</v>
      </c>
      <c r="C65" s="5"/>
      <c r="D65" s="30"/>
      <c r="E65" s="5"/>
      <c r="F65" s="30"/>
      <c r="G65" s="7"/>
      <c r="H65" s="30"/>
      <c r="I65" s="5"/>
      <c r="J65" s="30"/>
      <c r="K65" s="7"/>
      <c r="L65" s="30"/>
      <c r="M65" s="7"/>
      <c r="N65" s="35"/>
      <c r="O65" s="5"/>
      <c r="P65" s="30"/>
      <c r="Q65" s="7"/>
      <c r="R65" s="30"/>
      <c r="S65" s="47"/>
      <c r="T65" s="30"/>
      <c r="U65" s="47"/>
      <c r="V65" s="30"/>
      <c r="W65" s="47"/>
      <c r="X65" s="30"/>
      <c r="Y65" s="47"/>
      <c r="Z65" s="30"/>
      <c r="AA65" s="47"/>
      <c r="AB65" s="30"/>
      <c r="AC65" s="47"/>
      <c r="AD65" s="30"/>
      <c r="AE65" s="47"/>
      <c r="AF65" s="30"/>
      <c r="AG65" s="47"/>
      <c r="AH65" s="30"/>
      <c r="AI65" s="51"/>
      <c r="AJ65" s="30"/>
      <c r="AK65" s="47"/>
      <c r="AL65" s="30"/>
      <c r="AM65" s="17"/>
    </row>
    <row r="66" spans="1:39" x14ac:dyDescent="0.55000000000000004">
      <c r="A66" s="59"/>
      <c r="B66" s="10" t="s">
        <v>5</v>
      </c>
      <c r="C66" s="10"/>
      <c r="D66" s="31"/>
      <c r="E66" s="10"/>
      <c r="F66" s="31"/>
      <c r="G66" s="11"/>
      <c r="H66" s="31"/>
      <c r="I66" s="10"/>
      <c r="J66" s="31"/>
      <c r="K66" s="11"/>
      <c r="L66" s="31"/>
      <c r="M66" s="11"/>
      <c r="N66" s="36"/>
      <c r="O66" s="10"/>
      <c r="P66" s="31"/>
      <c r="Q66" s="11"/>
      <c r="R66" s="31"/>
      <c r="S66" s="48"/>
      <c r="T66" s="31"/>
      <c r="U66" s="48"/>
      <c r="V66" s="31"/>
      <c r="W66" s="48"/>
      <c r="X66" s="31"/>
      <c r="Y66" s="48"/>
      <c r="Z66" s="31"/>
      <c r="AA66" s="48"/>
      <c r="AB66" s="31"/>
      <c r="AC66" s="48"/>
      <c r="AD66" s="31"/>
      <c r="AE66" s="48"/>
      <c r="AF66" s="31"/>
      <c r="AG66" s="48"/>
      <c r="AH66" s="31"/>
      <c r="AI66" s="52"/>
      <c r="AJ66" s="31"/>
      <c r="AK66" s="48"/>
      <c r="AL66" s="31"/>
      <c r="AM66" s="18"/>
    </row>
    <row r="67" spans="1:39" x14ac:dyDescent="0.55000000000000004">
      <c r="A67" s="57">
        <v>43921</v>
      </c>
      <c r="B67" s="8" t="s">
        <v>3</v>
      </c>
      <c r="C67" s="8"/>
      <c r="D67" s="29">
        <f>C67*25.35</f>
        <v>0</v>
      </c>
      <c r="E67" s="8"/>
      <c r="F67" s="29">
        <f>E67*30.42</f>
        <v>0</v>
      </c>
      <c r="G67" s="9"/>
      <c r="H67" s="29">
        <f>G67*39.74</f>
        <v>0</v>
      </c>
      <c r="I67" s="8"/>
      <c r="J67" s="29">
        <f>I67*51.66</f>
        <v>0</v>
      </c>
      <c r="K67" s="9"/>
      <c r="L67" s="29">
        <f>K67*21.11</f>
        <v>0</v>
      </c>
      <c r="M67" s="9"/>
      <c r="N67" s="34">
        <f>M67*25.33</f>
        <v>0</v>
      </c>
      <c r="O67" s="8"/>
      <c r="P67" s="29">
        <f>O67*33.52</f>
        <v>0</v>
      </c>
      <c r="Q67" s="9"/>
      <c r="R67" s="29">
        <f>Q67*40.22</f>
        <v>0</v>
      </c>
      <c r="S67" s="46"/>
      <c r="T67" s="29">
        <f>S67*41.9</f>
        <v>0</v>
      </c>
      <c r="U67" s="46"/>
      <c r="V67" s="29">
        <f>U67*50.28</f>
        <v>0</v>
      </c>
      <c r="W67" s="46"/>
      <c r="X67" s="29">
        <f>W67*25.62</f>
        <v>0</v>
      </c>
      <c r="Y67" s="46"/>
      <c r="Z67" s="29">
        <f>Y67*30.74</f>
        <v>0</v>
      </c>
      <c r="AA67" s="46"/>
      <c r="AB67" s="29">
        <f>AA67*38.41</f>
        <v>0</v>
      </c>
      <c r="AC67" s="46"/>
      <c r="AD67" s="29">
        <f>AC67*46.1</f>
        <v>0</v>
      </c>
      <c r="AE67" s="46"/>
      <c r="AF67" s="29">
        <f>AE67*51.23</f>
        <v>0</v>
      </c>
      <c r="AG67" s="46"/>
      <c r="AH67" s="29">
        <f>AG67*61.48</f>
        <v>0</v>
      </c>
      <c r="AI67" s="50"/>
      <c r="AJ67" s="29">
        <f>AI67*11.51</f>
        <v>0</v>
      </c>
      <c r="AK67" s="46"/>
      <c r="AL67" s="29">
        <f>AK67*17.5</f>
        <v>0</v>
      </c>
      <c r="AM67" s="43">
        <f>D67+F67+H67+J67+L67+N67+P67+R67+T67+V67+X67+Z67+AB67+AD67+AF67+AH67+AJ67+AL67</f>
        <v>0</v>
      </c>
    </row>
    <row r="68" spans="1:39" x14ac:dyDescent="0.55000000000000004">
      <c r="A68" s="58"/>
      <c r="B68" s="5" t="s">
        <v>4</v>
      </c>
      <c r="C68" s="5"/>
      <c r="D68" s="30"/>
      <c r="E68" s="5"/>
      <c r="F68" s="30"/>
      <c r="G68" s="7"/>
      <c r="H68" s="30"/>
      <c r="I68" s="5"/>
      <c r="J68" s="30"/>
      <c r="K68" s="7"/>
      <c r="L68" s="30"/>
      <c r="M68" s="7"/>
      <c r="N68" s="35"/>
      <c r="O68" s="5"/>
      <c r="P68" s="30"/>
      <c r="Q68" s="7"/>
      <c r="R68" s="30"/>
      <c r="S68" s="47"/>
      <c r="T68" s="30"/>
      <c r="U68" s="47"/>
      <c r="V68" s="30"/>
      <c r="W68" s="47"/>
      <c r="X68" s="30"/>
      <c r="Y68" s="47"/>
      <c r="Z68" s="30"/>
      <c r="AA68" s="47"/>
      <c r="AB68" s="30"/>
      <c r="AC68" s="47"/>
      <c r="AD68" s="30"/>
      <c r="AE68" s="47"/>
      <c r="AF68" s="30"/>
      <c r="AG68" s="47"/>
      <c r="AH68" s="30"/>
      <c r="AI68" s="51"/>
      <c r="AJ68" s="30"/>
      <c r="AK68" s="47"/>
      <c r="AL68" s="30"/>
      <c r="AM68" s="17"/>
    </row>
    <row r="69" spans="1:39" x14ac:dyDescent="0.55000000000000004">
      <c r="A69" s="59"/>
      <c r="B69" s="10" t="s">
        <v>5</v>
      </c>
      <c r="C69" s="10"/>
      <c r="D69" s="31"/>
      <c r="E69" s="10"/>
      <c r="F69" s="31"/>
      <c r="G69" s="11"/>
      <c r="H69" s="31"/>
      <c r="I69" s="10"/>
      <c r="J69" s="31"/>
      <c r="K69" s="11"/>
      <c r="L69" s="31"/>
      <c r="M69" s="11"/>
      <c r="N69" s="36"/>
      <c r="O69" s="10"/>
      <c r="P69" s="31"/>
      <c r="Q69" s="11"/>
      <c r="R69" s="31"/>
      <c r="S69" s="48"/>
      <c r="T69" s="31"/>
      <c r="U69" s="48"/>
      <c r="V69" s="31"/>
      <c r="W69" s="48"/>
      <c r="X69" s="31"/>
      <c r="Y69" s="48"/>
      <c r="Z69" s="31"/>
      <c r="AA69" s="48"/>
      <c r="AB69" s="31"/>
      <c r="AC69" s="48"/>
      <c r="AD69" s="31"/>
      <c r="AE69" s="48"/>
      <c r="AF69" s="31"/>
      <c r="AG69" s="48"/>
      <c r="AH69" s="31"/>
      <c r="AI69" s="52"/>
      <c r="AJ69" s="31"/>
      <c r="AK69" s="48"/>
      <c r="AL69" s="31"/>
      <c r="AM69" s="18"/>
    </row>
    <row r="70" spans="1:39" x14ac:dyDescent="0.55000000000000004">
      <c r="A70" s="57">
        <v>43922</v>
      </c>
      <c r="B70" s="8" t="s">
        <v>3</v>
      </c>
      <c r="C70" s="8"/>
      <c r="D70" s="29">
        <f>C70*25.35</f>
        <v>0</v>
      </c>
      <c r="E70" s="8"/>
      <c r="F70" s="29">
        <f>E70*30.42</f>
        <v>0</v>
      </c>
      <c r="G70" s="9"/>
      <c r="H70" s="29">
        <f>G70*39.74</f>
        <v>0</v>
      </c>
      <c r="I70" s="8"/>
      <c r="J70" s="29">
        <f>I70*51.66</f>
        <v>0</v>
      </c>
      <c r="K70" s="9"/>
      <c r="L70" s="29">
        <f>K70*21.11</f>
        <v>0</v>
      </c>
      <c r="M70" s="9"/>
      <c r="N70" s="34">
        <f>M70*25.33</f>
        <v>0</v>
      </c>
      <c r="O70" s="8"/>
      <c r="P70" s="29">
        <f>O70*33.52</f>
        <v>0</v>
      </c>
      <c r="Q70" s="9"/>
      <c r="R70" s="29">
        <f>Q70*40.22</f>
        <v>0</v>
      </c>
      <c r="S70" s="46"/>
      <c r="T70" s="29">
        <f>S70*41.9</f>
        <v>0</v>
      </c>
      <c r="U70" s="46"/>
      <c r="V70" s="29">
        <f>U70*50.28</f>
        <v>0</v>
      </c>
      <c r="W70" s="46"/>
      <c r="X70" s="29">
        <f>W70*25.62</f>
        <v>0</v>
      </c>
      <c r="Y70" s="46"/>
      <c r="Z70" s="29">
        <f>Y70*30.74</f>
        <v>0</v>
      </c>
      <c r="AA70" s="46"/>
      <c r="AB70" s="29">
        <f>AA70*38.41</f>
        <v>0</v>
      </c>
      <c r="AC70" s="46"/>
      <c r="AD70" s="29">
        <f>AC70*46.1</f>
        <v>0</v>
      </c>
      <c r="AE70" s="46"/>
      <c r="AF70" s="29">
        <f>AE70*51.23</f>
        <v>0</v>
      </c>
      <c r="AG70" s="46"/>
      <c r="AH70" s="29">
        <f>AG70*61.48</f>
        <v>0</v>
      </c>
      <c r="AI70" s="50"/>
      <c r="AJ70" s="29">
        <f>AI70*11.51</f>
        <v>0</v>
      </c>
      <c r="AK70" s="46"/>
      <c r="AL70" s="29">
        <f>AK70*17.5</f>
        <v>0</v>
      </c>
      <c r="AM70" s="43">
        <f>D70+F70+H70+J70+L70+N70+P70+R70+T70+V70+X70+Z70+AB70+AD70+AF70+AH70+AJ70+AL70</f>
        <v>0</v>
      </c>
    </row>
    <row r="71" spans="1:39" x14ac:dyDescent="0.55000000000000004">
      <c r="A71" s="58"/>
      <c r="B71" s="5" t="s">
        <v>4</v>
      </c>
      <c r="C71" s="5"/>
      <c r="D71" s="30"/>
      <c r="E71" s="5"/>
      <c r="F71" s="30"/>
      <c r="G71" s="7"/>
      <c r="H71" s="30"/>
      <c r="I71" s="5"/>
      <c r="J71" s="30"/>
      <c r="K71" s="7"/>
      <c r="L71" s="30"/>
      <c r="M71" s="7"/>
      <c r="N71" s="35"/>
      <c r="O71" s="5"/>
      <c r="P71" s="30"/>
      <c r="Q71" s="7"/>
      <c r="R71" s="30"/>
      <c r="S71" s="47"/>
      <c r="T71" s="30"/>
      <c r="U71" s="47"/>
      <c r="V71" s="30"/>
      <c r="W71" s="47"/>
      <c r="X71" s="30"/>
      <c r="Y71" s="47"/>
      <c r="Z71" s="30"/>
      <c r="AA71" s="47"/>
      <c r="AB71" s="30"/>
      <c r="AC71" s="47"/>
      <c r="AD71" s="30"/>
      <c r="AE71" s="47"/>
      <c r="AF71" s="30"/>
      <c r="AG71" s="47"/>
      <c r="AH71" s="30"/>
      <c r="AI71" s="51"/>
      <c r="AJ71" s="30"/>
      <c r="AK71" s="47"/>
      <c r="AL71" s="30"/>
      <c r="AM71" s="17"/>
    </row>
    <row r="72" spans="1:39" x14ac:dyDescent="0.55000000000000004">
      <c r="A72" s="59"/>
      <c r="B72" s="10" t="s">
        <v>5</v>
      </c>
      <c r="C72" s="10"/>
      <c r="D72" s="31"/>
      <c r="E72" s="10"/>
      <c r="F72" s="31"/>
      <c r="G72" s="11"/>
      <c r="H72" s="31"/>
      <c r="I72" s="10"/>
      <c r="J72" s="31"/>
      <c r="K72" s="11"/>
      <c r="L72" s="31"/>
      <c r="M72" s="11"/>
      <c r="N72" s="36"/>
      <c r="O72" s="10"/>
      <c r="P72" s="31"/>
      <c r="Q72" s="11"/>
      <c r="R72" s="31"/>
      <c r="S72" s="48"/>
      <c r="T72" s="31"/>
      <c r="U72" s="48"/>
      <c r="V72" s="31"/>
      <c r="W72" s="48"/>
      <c r="X72" s="31"/>
      <c r="Y72" s="48"/>
      <c r="Z72" s="31"/>
      <c r="AA72" s="48"/>
      <c r="AB72" s="31"/>
      <c r="AC72" s="48"/>
      <c r="AD72" s="31"/>
      <c r="AE72" s="48"/>
      <c r="AF72" s="31"/>
      <c r="AG72" s="48"/>
      <c r="AH72" s="31"/>
      <c r="AI72" s="52"/>
      <c r="AJ72" s="31"/>
      <c r="AK72" s="48"/>
      <c r="AL72" s="31"/>
      <c r="AM72" s="18"/>
    </row>
    <row r="73" spans="1:39" x14ac:dyDescent="0.55000000000000004">
      <c r="A73" s="57">
        <v>43923</v>
      </c>
      <c r="B73" s="8" t="s">
        <v>3</v>
      </c>
      <c r="C73" s="8"/>
      <c r="D73" s="29">
        <f>C73*25.35</f>
        <v>0</v>
      </c>
      <c r="E73" s="8"/>
      <c r="F73" s="29">
        <f>E73*30.42</f>
        <v>0</v>
      </c>
      <c r="G73" s="9"/>
      <c r="H73" s="29">
        <f>G73*39.74</f>
        <v>0</v>
      </c>
      <c r="I73" s="8"/>
      <c r="J73" s="29">
        <f>I73*51.66</f>
        <v>0</v>
      </c>
      <c r="K73" s="9"/>
      <c r="L73" s="29">
        <f>K73*21.11</f>
        <v>0</v>
      </c>
      <c r="M73" s="9"/>
      <c r="N73" s="34">
        <f>M73*25.33</f>
        <v>0</v>
      </c>
      <c r="O73" s="8"/>
      <c r="P73" s="29">
        <f>O73*33.52</f>
        <v>0</v>
      </c>
      <c r="Q73" s="9"/>
      <c r="R73" s="29">
        <f>Q73*40.22</f>
        <v>0</v>
      </c>
      <c r="S73" s="46"/>
      <c r="T73" s="29">
        <f>S73*41.9</f>
        <v>0</v>
      </c>
      <c r="U73" s="46"/>
      <c r="V73" s="29">
        <f>U73*50.28</f>
        <v>0</v>
      </c>
      <c r="W73" s="46"/>
      <c r="X73" s="29">
        <f>W73*25.62</f>
        <v>0</v>
      </c>
      <c r="Y73" s="46"/>
      <c r="Z73" s="29">
        <f>Y73*30.74</f>
        <v>0</v>
      </c>
      <c r="AA73" s="46"/>
      <c r="AB73" s="29">
        <f>AA73*38.41</f>
        <v>0</v>
      </c>
      <c r="AC73" s="46"/>
      <c r="AD73" s="29">
        <f>AC73*46.1</f>
        <v>0</v>
      </c>
      <c r="AE73" s="46"/>
      <c r="AF73" s="29">
        <f>AE73*51.23</f>
        <v>0</v>
      </c>
      <c r="AG73" s="46"/>
      <c r="AH73" s="29">
        <f>AG73*61.48</f>
        <v>0</v>
      </c>
      <c r="AI73" s="50"/>
      <c r="AJ73" s="29">
        <f>AI73*11.51</f>
        <v>0</v>
      </c>
      <c r="AK73" s="46"/>
      <c r="AL73" s="29">
        <f>AK73*17.5</f>
        <v>0</v>
      </c>
      <c r="AM73" s="43">
        <f>D73+F73+H73+J73+L73+N73+P73+R73+T73+V73+X73+Z73+AB73+AD73+AF73+AH73+AJ73+AL73</f>
        <v>0</v>
      </c>
    </row>
    <row r="74" spans="1:39" x14ac:dyDescent="0.55000000000000004">
      <c r="A74" s="58"/>
      <c r="B74" s="5" t="s">
        <v>4</v>
      </c>
      <c r="C74" s="5"/>
      <c r="D74" s="30"/>
      <c r="E74" s="5"/>
      <c r="F74" s="30"/>
      <c r="G74" s="7"/>
      <c r="H74" s="30"/>
      <c r="I74" s="5"/>
      <c r="J74" s="30"/>
      <c r="K74" s="7"/>
      <c r="L74" s="30"/>
      <c r="M74" s="7"/>
      <c r="N74" s="35"/>
      <c r="O74" s="5"/>
      <c r="P74" s="30"/>
      <c r="Q74" s="7"/>
      <c r="R74" s="30"/>
      <c r="S74" s="47"/>
      <c r="T74" s="30"/>
      <c r="U74" s="47"/>
      <c r="V74" s="30"/>
      <c r="W74" s="47"/>
      <c r="X74" s="30"/>
      <c r="Y74" s="47"/>
      <c r="Z74" s="30"/>
      <c r="AA74" s="47"/>
      <c r="AB74" s="30"/>
      <c r="AC74" s="47"/>
      <c r="AD74" s="30"/>
      <c r="AE74" s="47"/>
      <c r="AF74" s="30"/>
      <c r="AG74" s="47"/>
      <c r="AH74" s="30"/>
      <c r="AI74" s="51"/>
      <c r="AJ74" s="30"/>
      <c r="AK74" s="47"/>
      <c r="AL74" s="30"/>
      <c r="AM74" s="17"/>
    </row>
    <row r="75" spans="1:39" x14ac:dyDescent="0.55000000000000004">
      <c r="A75" s="59"/>
      <c r="B75" s="10" t="s">
        <v>5</v>
      </c>
      <c r="C75" s="10"/>
      <c r="D75" s="31"/>
      <c r="E75" s="10"/>
      <c r="F75" s="31"/>
      <c r="G75" s="11"/>
      <c r="H75" s="31"/>
      <c r="I75" s="10"/>
      <c r="J75" s="31"/>
      <c r="K75" s="11"/>
      <c r="L75" s="31"/>
      <c r="M75" s="11"/>
      <c r="N75" s="36"/>
      <c r="O75" s="10"/>
      <c r="P75" s="31"/>
      <c r="Q75" s="11"/>
      <c r="R75" s="31"/>
      <c r="S75" s="48"/>
      <c r="T75" s="31"/>
      <c r="U75" s="48"/>
      <c r="V75" s="31"/>
      <c r="W75" s="48"/>
      <c r="X75" s="31"/>
      <c r="Y75" s="48"/>
      <c r="Z75" s="31"/>
      <c r="AA75" s="48"/>
      <c r="AB75" s="31"/>
      <c r="AC75" s="48"/>
      <c r="AD75" s="31"/>
      <c r="AE75" s="48"/>
      <c r="AF75" s="31"/>
      <c r="AG75" s="48"/>
      <c r="AH75" s="31"/>
      <c r="AI75" s="52"/>
      <c r="AJ75" s="31"/>
      <c r="AK75" s="48"/>
      <c r="AL75" s="31"/>
      <c r="AM75" s="18"/>
    </row>
    <row r="76" spans="1:39" x14ac:dyDescent="0.55000000000000004">
      <c r="A76" s="57">
        <v>43924</v>
      </c>
      <c r="B76" s="8" t="s">
        <v>3</v>
      </c>
      <c r="C76" s="8"/>
      <c r="D76" s="29">
        <f>C76*25.35</f>
        <v>0</v>
      </c>
      <c r="E76" s="8"/>
      <c r="F76" s="29">
        <f>E76*30.42</f>
        <v>0</v>
      </c>
      <c r="G76" s="9"/>
      <c r="H76" s="29">
        <f>G76*39.74</f>
        <v>0</v>
      </c>
      <c r="I76" s="8"/>
      <c r="J76" s="29">
        <f>I76*51.66</f>
        <v>0</v>
      </c>
      <c r="K76" s="9"/>
      <c r="L76" s="29">
        <f>K76*21.11</f>
        <v>0</v>
      </c>
      <c r="M76" s="9"/>
      <c r="N76" s="34">
        <f>M76*25.33</f>
        <v>0</v>
      </c>
      <c r="O76" s="8"/>
      <c r="P76" s="29">
        <f>O76*33.52</f>
        <v>0</v>
      </c>
      <c r="Q76" s="9"/>
      <c r="R76" s="29">
        <f>Q76*40.22</f>
        <v>0</v>
      </c>
      <c r="S76" s="46"/>
      <c r="T76" s="29">
        <f>S76*41.9</f>
        <v>0</v>
      </c>
      <c r="U76" s="46"/>
      <c r="V76" s="29">
        <f>U76*50.28</f>
        <v>0</v>
      </c>
      <c r="W76" s="46"/>
      <c r="X76" s="29">
        <f>W76*25.62</f>
        <v>0</v>
      </c>
      <c r="Y76" s="46"/>
      <c r="Z76" s="29">
        <f>Y76*30.74</f>
        <v>0</v>
      </c>
      <c r="AA76" s="46"/>
      <c r="AB76" s="29">
        <f>AA76*38.41</f>
        <v>0</v>
      </c>
      <c r="AC76" s="46"/>
      <c r="AD76" s="29">
        <f>AC76*46.1</f>
        <v>0</v>
      </c>
      <c r="AE76" s="46"/>
      <c r="AF76" s="29">
        <f>AE76*51.23</f>
        <v>0</v>
      </c>
      <c r="AG76" s="46"/>
      <c r="AH76" s="29">
        <f>AG76*61.48</f>
        <v>0</v>
      </c>
      <c r="AI76" s="50"/>
      <c r="AJ76" s="29">
        <f>AI76*11.51</f>
        <v>0</v>
      </c>
      <c r="AK76" s="46"/>
      <c r="AL76" s="29">
        <f>AK76*17.5</f>
        <v>0</v>
      </c>
      <c r="AM76" s="43">
        <f>D76+F76+H76+J76+L76+N76+P76+R76+T76+V76+X76+Z76+AB76+AD76+AF76+AH76+AJ76+AL76</f>
        <v>0</v>
      </c>
    </row>
    <row r="77" spans="1:39" x14ac:dyDescent="0.55000000000000004">
      <c r="A77" s="58"/>
      <c r="B77" s="5" t="s">
        <v>4</v>
      </c>
      <c r="C77" s="5"/>
      <c r="D77" s="30"/>
      <c r="E77" s="5"/>
      <c r="F77" s="30"/>
      <c r="G77" s="7"/>
      <c r="H77" s="30"/>
      <c r="I77" s="5"/>
      <c r="J77" s="30"/>
      <c r="K77" s="7"/>
      <c r="L77" s="30"/>
      <c r="M77" s="7"/>
      <c r="N77" s="35"/>
      <c r="O77" s="5"/>
      <c r="P77" s="30"/>
      <c r="Q77" s="7"/>
      <c r="R77" s="30"/>
      <c r="S77" s="47"/>
      <c r="T77" s="30"/>
      <c r="U77" s="47"/>
      <c r="V77" s="30"/>
      <c r="W77" s="47"/>
      <c r="X77" s="30"/>
      <c r="Y77" s="47"/>
      <c r="Z77" s="30"/>
      <c r="AA77" s="47"/>
      <c r="AB77" s="30"/>
      <c r="AC77" s="47"/>
      <c r="AD77" s="30"/>
      <c r="AE77" s="47"/>
      <c r="AF77" s="30"/>
      <c r="AG77" s="47"/>
      <c r="AH77" s="30"/>
      <c r="AI77" s="51"/>
      <c r="AJ77" s="30"/>
      <c r="AK77" s="47"/>
      <c r="AL77" s="30"/>
      <c r="AM77" s="17"/>
    </row>
    <row r="78" spans="1:39" ht="14.7" thickBot="1" x14ac:dyDescent="0.6">
      <c r="A78" s="59"/>
      <c r="B78" s="14" t="s">
        <v>5</v>
      </c>
      <c r="C78" s="14"/>
      <c r="D78" s="32"/>
      <c r="E78" s="14"/>
      <c r="F78" s="32"/>
      <c r="G78" s="16"/>
      <c r="H78" s="32"/>
      <c r="I78" s="14"/>
      <c r="J78" s="32"/>
      <c r="K78" s="16"/>
      <c r="L78" s="32"/>
      <c r="M78" s="16"/>
      <c r="N78" s="37"/>
      <c r="O78" s="14"/>
      <c r="P78" s="32"/>
      <c r="Q78" s="16"/>
      <c r="R78" s="32"/>
      <c r="S78" s="49"/>
      <c r="T78" s="32"/>
      <c r="U78" s="49"/>
      <c r="V78" s="32"/>
      <c r="W78" s="49"/>
      <c r="X78" s="32"/>
      <c r="Y78" s="49"/>
      <c r="Z78" s="32"/>
      <c r="AA78" s="49"/>
      <c r="AB78" s="32"/>
      <c r="AC78" s="49"/>
      <c r="AD78" s="32"/>
      <c r="AE78" s="49"/>
      <c r="AF78" s="32"/>
      <c r="AG78" s="49"/>
      <c r="AH78" s="32"/>
      <c r="AI78" s="53"/>
      <c r="AJ78" s="32"/>
      <c r="AK78" s="49"/>
      <c r="AL78" s="32"/>
      <c r="AM78" s="19"/>
    </row>
    <row r="79" spans="1:39" x14ac:dyDescent="0.55000000000000004">
      <c r="A79" s="60" t="s">
        <v>7</v>
      </c>
      <c r="B79" s="12" t="s">
        <v>3</v>
      </c>
      <c r="C79" s="12">
        <f t="shared" ref="C79:AK79" si="2">SUM(C64:C76)</f>
        <v>0</v>
      </c>
      <c r="D79" s="38">
        <f t="shared" si="2"/>
        <v>0</v>
      </c>
      <c r="E79" s="12">
        <f t="shared" si="2"/>
        <v>0</v>
      </c>
      <c r="F79" s="38">
        <f t="shared" si="2"/>
        <v>0</v>
      </c>
      <c r="G79" s="12">
        <f t="shared" si="2"/>
        <v>0</v>
      </c>
      <c r="H79" s="38">
        <f t="shared" si="2"/>
        <v>0</v>
      </c>
      <c r="I79" s="12">
        <f t="shared" si="2"/>
        <v>0</v>
      </c>
      <c r="J79" s="38">
        <f t="shared" si="2"/>
        <v>0</v>
      </c>
      <c r="K79" s="12">
        <f t="shared" si="2"/>
        <v>0</v>
      </c>
      <c r="L79" s="38">
        <f t="shared" si="2"/>
        <v>0</v>
      </c>
      <c r="M79" s="12">
        <f t="shared" si="2"/>
        <v>0</v>
      </c>
      <c r="N79" s="38">
        <f t="shared" si="2"/>
        <v>0</v>
      </c>
      <c r="O79" s="12">
        <f t="shared" si="2"/>
        <v>0</v>
      </c>
      <c r="P79" s="38">
        <f t="shared" si="2"/>
        <v>0</v>
      </c>
      <c r="Q79" s="12">
        <f t="shared" si="2"/>
        <v>0</v>
      </c>
      <c r="R79" s="38">
        <f t="shared" si="2"/>
        <v>0</v>
      </c>
      <c r="S79" s="12">
        <f t="shared" si="2"/>
        <v>0</v>
      </c>
      <c r="T79" s="38">
        <f t="shared" si="2"/>
        <v>0</v>
      </c>
      <c r="U79" s="12">
        <f t="shared" si="2"/>
        <v>0</v>
      </c>
      <c r="V79" s="38">
        <f t="shared" si="2"/>
        <v>0</v>
      </c>
      <c r="W79" s="12">
        <f t="shared" si="2"/>
        <v>0</v>
      </c>
      <c r="X79" s="38">
        <f t="shared" si="2"/>
        <v>0</v>
      </c>
      <c r="Y79" s="12">
        <f t="shared" si="2"/>
        <v>0</v>
      </c>
      <c r="Z79" s="38">
        <f t="shared" si="2"/>
        <v>0</v>
      </c>
      <c r="AA79" s="12">
        <f t="shared" si="2"/>
        <v>0</v>
      </c>
      <c r="AB79" s="38">
        <f t="shared" si="2"/>
        <v>0</v>
      </c>
      <c r="AC79" s="12">
        <f t="shared" si="2"/>
        <v>0</v>
      </c>
      <c r="AD79" s="38">
        <f t="shared" si="2"/>
        <v>0</v>
      </c>
      <c r="AE79" s="12">
        <f t="shared" si="2"/>
        <v>0</v>
      </c>
      <c r="AF79" s="38">
        <f t="shared" si="2"/>
        <v>0</v>
      </c>
      <c r="AG79" s="12">
        <f t="shared" si="2"/>
        <v>0</v>
      </c>
      <c r="AH79" s="38">
        <f t="shared" si="2"/>
        <v>0</v>
      </c>
      <c r="AI79" s="12">
        <f t="shared" si="2"/>
        <v>0</v>
      </c>
      <c r="AJ79" s="38">
        <f t="shared" si="2"/>
        <v>0</v>
      </c>
      <c r="AK79" s="12">
        <f t="shared" si="2"/>
        <v>0</v>
      </c>
      <c r="AL79" s="29">
        <f>AK79*17.5</f>
        <v>0</v>
      </c>
      <c r="AM79" s="43">
        <f>D79+F79+H79+J79+L79+N79+P79+R79+T79+V79+X79+Z79+AB79+AD79+AF79+AH79+AJ79+AL79</f>
        <v>0</v>
      </c>
    </row>
    <row r="80" spans="1:39" x14ac:dyDescent="0.55000000000000004">
      <c r="A80" s="60"/>
      <c r="B80" s="5" t="s">
        <v>4</v>
      </c>
      <c r="C80" s="5"/>
      <c r="D80" s="30"/>
      <c r="E80" s="6"/>
      <c r="F80" s="35"/>
      <c r="G80" s="7"/>
      <c r="H80" s="30"/>
      <c r="I80" s="5"/>
      <c r="J80" s="30"/>
      <c r="K80" s="7"/>
      <c r="L80" s="30"/>
      <c r="M80" s="7"/>
      <c r="N80" s="35"/>
      <c r="O80" s="5"/>
      <c r="P80" s="30"/>
      <c r="Q80" s="7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7"/>
      <c r="AJ80" s="30"/>
      <c r="AK80" s="35"/>
      <c r="AL80" s="30"/>
      <c r="AM80" s="17"/>
    </row>
    <row r="81" spans="1:39" ht="14.7" thickBot="1" x14ac:dyDescent="0.6">
      <c r="A81" s="61"/>
      <c r="B81" s="14" t="s">
        <v>5</v>
      </c>
      <c r="C81" s="14"/>
      <c r="D81" s="32"/>
      <c r="E81" s="15"/>
      <c r="F81" s="37"/>
      <c r="G81" s="16"/>
      <c r="H81" s="32"/>
      <c r="I81" s="14"/>
      <c r="J81" s="32"/>
      <c r="K81" s="16"/>
      <c r="L81" s="32"/>
      <c r="M81" s="16"/>
      <c r="N81" s="37"/>
      <c r="O81" s="14"/>
      <c r="P81" s="32"/>
      <c r="Q81" s="16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16"/>
      <c r="AJ81" s="32"/>
      <c r="AK81" s="37"/>
      <c r="AL81" s="31"/>
      <c r="AM81" s="19"/>
    </row>
    <row r="82" spans="1:39" x14ac:dyDescent="0.55000000000000004">
      <c r="F82" s="39"/>
    </row>
    <row r="83" spans="1:39" x14ac:dyDescent="0.55000000000000004">
      <c r="F83" s="39"/>
    </row>
    <row r="84" spans="1:39" x14ac:dyDescent="0.55000000000000004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23"/>
      <c r="P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9" ht="20.399999999999999" x14ac:dyDescent="0.55000000000000004">
      <c r="A85" s="70" t="s">
        <v>0</v>
      </c>
      <c r="B85" s="70"/>
      <c r="C85" s="70"/>
      <c r="D85" s="70"/>
      <c r="E85" s="70"/>
      <c r="F85" s="70"/>
      <c r="G85" s="70"/>
      <c r="H85" s="40"/>
      <c r="J85" s="40"/>
      <c r="L85" s="40"/>
      <c r="N85" s="40"/>
      <c r="P85" s="40"/>
      <c r="R85" s="40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</row>
    <row r="87" spans="1:39" x14ac:dyDescent="0.55000000000000004">
      <c r="A87" s="71" t="s">
        <v>6</v>
      </c>
      <c r="B87" s="71"/>
      <c r="C87" s="71"/>
      <c r="D87" s="26"/>
    </row>
    <row r="89" spans="1:39" ht="14.7" thickBot="1" x14ac:dyDescent="0.6">
      <c r="A89" s="72" t="s">
        <v>31</v>
      </c>
      <c r="B89" s="72"/>
      <c r="C89" s="72"/>
      <c r="D89" s="73"/>
    </row>
    <row r="90" spans="1:39" s="1" customFormat="1" ht="45" customHeight="1" x14ac:dyDescent="0.55000000000000004">
      <c r="A90" s="20" t="s">
        <v>1</v>
      </c>
      <c r="B90" s="13" t="s">
        <v>8</v>
      </c>
      <c r="C90" s="54" t="s">
        <v>24</v>
      </c>
      <c r="D90" s="55"/>
      <c r="E90" s="55"/>
      <c r="F90" s="56"/>
      <c r="G90" s="54" t="s">
        <v>25</v>
      </c>
      <c r="H90" s="55"/>
      <c r="I90" s="55"/>
      <c r="J90" s="56"/>
      <c r="K90" s="54" t="s">
        <v>22</v>
      </c>
      <c r="L90" s="55"/>
      <c r="M90" s="55"/>
      <c r="N90" s="56"/>
      <c r="O90" s="54" t="s">
        <v>23</v>
      </c>
      <c r="P90" s="55"/>
      <c r="Q90" s="55"/>
      <c r="R90" s="56"/>
      <c r="S90" s="54" t="s">
        <v>29</v>
      </c>
      <c r="T90" s="55"/>
      <c r="U90" s="55"/>
      <c r="V90" s="56"/>
      <c r="W90" s="54" t="s">
        <v>26</v>
      </c>
      <c r="X90" s="55"/>
      <c r="Y90" s="55"/>
      <c r="Z90" s="56"/>
      <c r="AA90" s="54" t="s">
        <v>27</v>
      </c>
      <c r="AB90" s="55"/>
      <c r="AC90" s="55"/>
      <c r="AD90" s="56"/>
      <c r="AE90" s="54" t="s">
        <v>28</v>
      </c>
      <c r="AF90" s="55"/>
      <c r="AG90" s="55"/>
      <c r="AH90" s="56"/>
      <c r="AI90" s="65" t="s">
        <v>17</v>
      </c>
      <c r="AJ90" s="67" t="s">
        <v>18</v>
      </c>
      <c r="AK90" s="54" t="s">
        <v>19</v>
      </c>
      <c r="AL90" s="54" t="s">
        <v>20</v>
      </c>
      <c r="AM90" s="63" t="s">
        <v>2</v>
      </c>
    </row>
    <row r="91" spans="1:39" x14ac:dyDescent="0.55000000000000004">
      <c r="A91" s="21"/>
      <c r="B91" s="4"/>
      <c r="C91" s="33" t="s">
        <v>9</v>
      </c>
      <c r="D91" s="28" t="s">
        <v>10</v>
      </c>
      <c r="E91" s="25" t="s">
        <v>11</v>
      </c>
      <c r="F91" s="28" t="s">
        <v>12</v>
      </c>
      <c r="G91" s="24" t="s">
        <v>13</v>
      </c>
      <c r="H91" s="41" t="s">
        <v>14</v>
      </c>
      <c r="I91" s="3" t="s">
        <v>15</v>
      </c>
      <c r="J91" s="41" t="s">
        <v>30</v>
      </c>
      <c r="K91" s="24" t="s">
        <v>13</v>
      </c>
      <c r="L91" s="41" t="s">
        <v>14</v>
      </c>
      <c r="M91" s="3" t="s">
        <v>16</v>
      </c>
      <c r="N91" s="41" t="s">
        <v>30</v>
      </c>
      <c r="O91" s="2" t="s">
        <v>13</v>
      </c>
      <c r="P91" s="41" t="s">
        <v>14</v>
      </c>
      <c r="Q91" s="2" t="s">
        <v>15</v>
      </c>
      <c r="R91" s="41" t="s">
        <v>30</v>
      </c>
      <c r="S91" s="2" t="s">
        <v>13</v>
      </c>
      <c r="T91" s="41" t="s">
        <v>14</v>
      </c>
      <c r="U91" s="2" t="s">
        <v>15</v>
      </c>
      <c r="V91" s="41" t="s">
        <v>30</v>
      </c>
      <c r="W91" s="2" t="s">
        <v>13</v>
      </c>
      <c r="X91" s="41" t="s">
        <v>14</v>
      </c>
      <c r="Y91" s="2" t="s">
        <v>15</v>
      </c>
      <c r="Z91" s="41" t="s">
        <v>30</v>
      </c>
      <c r="AA91" s="2" t="s">
        <v>13</v>
      </c>
      <c r="AB91" s="41" t="s">
        <v>14</v>
      </c>
      <c r="AC91" s="2" t="s">
        <v>15</v>
      </c>
      <c r="AD91" s="41" t="s">
        <v>30</v>
      </c>
      <c r="AE91" s="2" t="s">
        <v>13</v>
      </c>
      <c r="AF91" s="41" t="s">
        <v>14</v>
      </c>
      <c r="AG91" s="2" t="s">
        <v>15</v>
      </c>
      <c r="AH91" s="41" t="s">
        <v>30</v>
      </c>
      <c r="AI91" s="66"/>
      <c r="AJ91" s="68"/>
      <c r="AK91" s="69"/>
      <c r="AL91" s="69"/>
      <c r="AM91" s="64"/>
    </row>
    <row r="92" spans="1:39" x14ac:dyDescent="0.55000000000000004">
      <c r="A92" s="57">
        <v>43927</v>
      </c>
      <c r="B92" s="8" t="s">
        <v>3</v>
      </c>
      <c r="C92" s="8"/>
      <c r="D92" s="29">
        <f>C92*25.35</f>
        <v>0</v>
      </c>
      <c r="E92" s="8"/>
      <c r="F92" s="29">
        <f>E92*30.42</f>
        <v>0</v>
      </c>
      <c r="G92" s="9"/>
      <c r="H92" s="29">
        <f>G92*39.74</f>
        <v>0</v>
      </c>
      <c r="I92" s="8"/>
      <c r="J92" s="29">
        <f>I92*51.66</f>
        <v>0</v>
      </c>
      <c r="K92" s="9"/>
      <c r="L92" s="29">
        <f>K92*21.11</f>
        <v>0</v>
      </c>
      <c r="M92" s="9"/>
      <c r="N92" s="34">
        <f>M92*25.33</f>
        <v>0</v>
      </c>
      <c r="O92" s="8"/>
      <c r="P92" s="29">
        <f>O92*33.52</f>
        <v>0</v>
      </c>
      <c r="Q92" s="9"/>
      <c r="R92" s="29">
        <f>Q92*40.22</f>
        <v>0</v>
      </c>
      <c r="S92" s="46"/>
      <c r="T92" s="29">
        <f>S92*41.9</f>
        <v>0</v>
      </c>
      <c r="U92" s="46"/>
      <c r="V92" s="29">
        <f>U92*50.28</f>
        <v>0</v>
      </c>
      <c r="W92" s="46"/>
      <c r="X92" s="29">
        <f>W92*25.62</f>
        <v>0</v>
      </c>
      <c r="Y92" s="46"/>
      <c r="Z92" s="29">
        <f>Y92*30.74</f>
        <v>0</v>
      </c>
      <c r="AA92" s="46"/>
      <c r="AB92" s="29">
        <f>AA92*38.41</f>
        <v>0</v>
      </c>
      <c r="AC92" s="46"/>
      <c r="AD92" s="29">
        <f>AC92*46.1</f>
        <v>0</v>
      </c>
      <c r="AE92" s="46"/>
      <c r="AF92" s="29">
        <f>AE92*51.23</f>
        <v>0</v>
      </c>
      <c r="AG92" s="46"/>
      <c r="AH92" s="29">
        <f>AG92*61.48</f>
        <v>0</v>
      </c>
      <c r="AI92" s="50"/>
      <c r="AJ92" s="29">
        <f>AI92*11.51</f>
        <v>0</v>
      </c>
      <c r="AK92" s="46"/>
      <c r="AL92" s="29">
        <f>AK92*17.5</f>
        <v>0</v>
      </c>
      <c r="AM92" s="43">
        <f>C92+E92+G92+I92+K92+M92+O92+Q92+S92+U92+W92+Y92+AA92+AC92+AE92+AG92+AI92+AK92</f>
        <v>0</v>
      </c>
    </row>
    <row r="93" spans="1:39" x14ac:dyDescent="0.55000000000000004">
      <c r="A93" s="58"/>
      <c r="B93" s="5" t="s">
        <v>4</v>
      </c>
      <c r="C93" s="5"/>
      <c r="D93" s="30"/>
      <c r="E93" s="5"/>
      <c r="F93" s="30"/>
      <c r="G93" s="7"/>
      <c r="H93" s="30"/>
      <c r="I93" s="5"/>
      <c r="J93" s="30"/>
      <c r="K93" s="7"/>
      <c r="L93" s="30"/>
      <c r="M93" s="7"/>
      <c r="N93" s="35"/>
      <c r="O93" s="5"/>
      <c r="P93" s="30"/>
      <c r="Q93" s="7"/>
      <c r="R93" s="30"/>
      <c r="S93" s="47"/>
      <c r="T93" s="30"/>
      <c r="U93" s="47"/>
      <c r="V93" s="30"/>
      <c r="W93" s="47"/>
      <c r="X93" s="30"/>
      <c r="Y93" s="47"/>
      <c r="Z93" s="30"/>
      <c r="AA93" s="47"/>
      <c r="AB93" s="30"/>
      <c r="AC93" s="47"/>
      <c r="AD93" s="30"/>
      <c r="AE93" s="47"/>
      <c r="AF93" s="30"/>
      <c r="AG93" s="47"/>
      <c r="AH93" s="30"/>
      <c r="AI93" s="51"/>
      <c r="AJ93" s="30"/>
      <c r="AK93" s="47"/>
      <c r="AL93" s="30"/>
      <c r="AM93" s="43">
        <f>D93+F93+H93+J93+L93+N93+P93+R93+T93+V93+X93+Z93+AB93+AD93+AF93+AH93+AJ93+AL93</f>
        <v>0</v>
      </c>
    </row>
    <row r="94" spans="1:39" x14ac:dyDescent="0.55000000000000004">
      <c r="A94" s="59"/>
      <c r="B94" s="10" t="s">
        <v>5</v>
      </c>
      <c r="C94" s="10"/>
      <c r="D94" s="31"/>
      <c r="E94" s="10"/>
      <c r="F94" s="31"/>
      <c r="G94" s="11"/>
      <c r="H94" s="31"/>
      <c r="I94" s="10"/>
      <c r="J94" s="31"/>
      <c r="K94" s="11"/>
      <c r="L94" s="31"/>
      <c r="M94" s="11"/>
      <c r="N94" s="36"/>
      <c r="O94" s="10"/>
      <c r="P94" s="31"/>
      <c r="Q94" s="11"/>
      <c r="R94" s="31"/>
      <c r="S94" s="48"/>
      <c r="T94" s="31"/>
      <c r="U94" s="48"/>
      <c r="V94" s="31"/>
      <c r="W94" s="48"/>
      <c r="X94" s="31"/>
      <c r="Y94" s="48"/>
      <c r="Z94" s="31"/>
      <c r="AA94" s="48"/>
      <c r="AB94" s="31"/>
      <c r="AC94" s="48"/>
      <c r="AD94" s="31"/>
      <c r="AE94" s="48"/>
      <c r="AF94" s="31"/>
      <c r="AG94" s="48"/>
      <c r="AH94" s="31"/>
      <c r="AI94" s="52"/>
      <c r="AJ94" s="31"/>
      <c r="AK94" s="48"/>
      <c r="AL94" s="31"/>
      <c r="AM94" s="17"/>
    </row>
    <row r="95" spans="1:39" x14ac:dyDescent="0.55000000000000004">
      <c r="A95" s="57">
        <v>43928</v>
      </c>
      <c r="B95" s="8" t="s">
        <v>3</v>
      </c>
      <c r="C95" s="8"/>
      <c r="D95" s="29">
        <f>C95*25.35</f>
        <v>0</v>
      </c>
      <c r="E95" s="8"/>
      <c r="F95" s="29">
        <f>E95*30.42</f>
        <v>0</v>
      </c>
      <c r="G95" s="9"/>
      <c r="H95" s="29">
        <f>G95*39.74</f>
        <v>0</v>
      </c>
      <c r="I95" s="8"/>
      <c r="J95" s="29">
        <f>I95*51.66</f>
        <v>0</v>
      </c>
      <c r="K95" s="9"/>
      <c r="L95" s="29">
        <f>K95*21.11</f>
        <v>0</v>
      </c>
      <c r="M95" s="9"/>
      <c r="N95" s="34">
        <f>M95*25.33</f>
        <v>0</v>
      </c>
      <c r="O95" s="8"/>
      <c r="P95" s="29">
        <f>O95*33.52</f>
        <v>0</v>
      </c>
      <c r="Q95" s="9"/>
      <c r="R95" s="29">
        <f>Q95*40.22</f>
        <v>0</v>
      </c>
      <c r="S95" s="46"/>
      <c r="T95" s="29">
        <f>S95*41.9</f>
        <v>0</v>
      </c>
      <c r="U95" s="46"/>
      <c r="V95" s="29">
        <f>U95*50.28</f>
        <v>0</v>
      </c>
      <c r="W95" s="46"/>
      <c r="X95" s="29">
        <f>W95*25.62</f>
        <v>0</v>
      </c>
      <c r="Y95" s="46"/>
      <c r="Z95" s="29">
        <f>Y95*30.74</f>
        <v>0</v>
      </c>
      <c r="AA95" s="46"/>
      <c r="AB95" s="29">
        <f>AA95*38.41</f>
        <v>0</v>
      </c>
      <c r="AC95" s="46"/>
      <c r="AD95" s="29">
        <f>AC95*46.1</f>
        <v>0</v>
      </c>
      <c r="AE95" s="46"/>
      <c r="AF95" s="29">
        <f>AE95*51.23</f>
        <v>0</v>
      </c>
      <c r="AG95" s="46"/>
      <c r="AH95" s="29">
        <f>AG95*61.48</f>
        <v>0</v>
      </c>
      <c r="AI95" s="50"/>
      <c r="AJ95" s="29">
        <f>AI95*11.51</f>
        <v>0</v>
      </c>
      <c r="AK95" s="46"/>
      <c r="AL95" s="29">
        <f>AK95*17.5</f>
        <v>0</v>
      </c>
      <c r="AM95" s="18"/>
    </row>
    <row r="96" spans="1:39" x14ac:dyDescent="0.55000000000000004">
      <c r="A96" s="58"/>
      <c r="B96" s="5" t="s">
        <v>4</v>
      </c>
      <c r="C96" s="5"/>
      <c r="D96" s="30"/>
      <c r="E96" s="5"/>
      <c r="F96" s="30"/>
      <c r="G96" s="7"/>
      <c r="H96" s="30"/>
      <c r="I96" s="5"/>
      <c r="J96" s="30"/>
      <c r="K96" s="7"/>
      <c r="L96" s="30"/>
      <c r="M96" s="7"/>
      <c r="N96" s="35"/>
      <c r="O96" s="5"/>
      <c r="P96" s="30"/>
      <c r="Q96" s="7"/>
      <c r="R96" s="30"/>
      <c r="S96" s="47"/>
      <c r="T96" s="30"/>
      <c r="U96" s="47"/>
      <c r="V96" s="30"/>
      <c r="W96" s="47"/>
      <c r="X96" s="30"/>
      <c r="Y96" s="47"/>
      <c r="Z96" s="30"/>
      <c r="AA96" s="47"/>
      <c r="AB96" s="30"/>
      <c r="AC96" s="47"/>
      <c r="AD96" s="30"/>
      <c r="AE96" s="47"/>
      <c r="AF96" s="30"/>
      <c r="AG96" s="47"/>
      <c r="AH96" s="30"/>
      <c r="AI96" s="51"/>
      <c r="AJ96" s="30"/>
      <c r="AK96" s="47"/>
      <c r="AL96" s="30"/>
      <c r="AM96" s="43">
        <f>D96+F96+H96+J96+L96+N96+P96+R96+T96+V96+X96+Z96+AB96+AD96+AF96+AH96+AJ96+AL96</f>
        <v>0</v>
      </c>
    </row>
    <row r="97" spans="1:39" x14ac:dyDescent="0.55000000000000004">
      <c r="A97" s="59"/>
      <c r="B97" s="10" t="s">
        <v>5</v>
      </c>
      <c r="C97" s="10"/>
      <c r="D97" s="31"/>
      <c r="E97" s="10"/>
      <c r="F97" s="31"/>
      <c r="G97" s="11"/>
      <c r="H97" s="31"/>
      <c r="I97" s="10"/>
      <c r="J97" s="31"/>
      <c r="K97" s="11"/>
      <c r="L97" s="31"/>
      <c r="M97" s="11"/>
      <c r="N97" s="36"/>
      <c r="O97" s="10"/>
      <c r="P97" s="31"/>
      <c r="Q97" s="11"/>
      <c r="R97" s="31"/>
      <c r="S97" s="48"/>
      <c r="T97" s="31"/>
      <c r="U97" s="48"/>
      <c r="V97" s="31"/>
      <c r="W97" s="48"/>
      <c r="X97" s="31"/>
      <c r="Y97" s="48"/>
      <c r="Z97" s="31"/>
      <c r="AA97" s="48"/>
      <c r="AB97" s="31"/>
      <c r="AC97" s="48"/>
      <c r="AD97" s="31"/>
      <c r="AE97" s="48"/>
      <c r="AF97" s="31"/>
      <c r="AG97" s="48"/>
      <c r="AH97" s="31"/>
      <c r="AI97" s="52"/>
      <c r="AJ97" s="31"/>
      <c r="AK97" s="48"/>
      <c r="AL97" s="31"/>
      <c r="AM97" s="17"/>
    </row>
    <row r="98" spans="1:39" x14ac:dyDescent="0.55000000000000004">
      <c r="A98" s="57">
        <v>43929</v>
      </c>
      <c r="B98" s="8" t="s">
        <v>3</v>
      </c>
      <c r="C98" s="8"/>
      <c r="D98" s="29">
        <f>C98*25.35</f>
        <v>0</v>
      </c>
      <c r="E98" s="8"/>
      <c r="F98" s="29">
        <f>E98*30.42</f>
        <v>0</v>
      </c>
      <c r="G98" s="9"/>
      <c r="H98" s="29">
        <f>G98*39.74</f>
        <v>0</v>
      </c>
      <c r="I98" s="8"/>
      <c r="J98" s="29">
        <f>I98*51.66</f>
        <v>0</v>
      </c>
      <c r="K98" s="9"/>
      <c r="L98" s="29">
        <f>K98*21.11</f>
        <v>0</v>
      </c>
      <c r="M98" s="9"/>
      <c r="N98" s="34">
        <f>M98*25.33</f>
        <v>0</v>
      </c>
      <c r="O98" s="8"/>
      <c r="P98" s="29">
        <f>O98*33.52</f>
        <v>0</v>
      </c>
      <c r="Q98" s="9"/>
      <c r="R98" s="29">
        <f>Q98*40.22</f>
        <v>0</v>
      </c>
      <c r="S98" s="46"/>
      <c r="T98" s="29">
        <f>S98*41.9</f>
        <v>0</v>
      </c>
      <c r="U98" s="46"/>
      <c r="V98" s="29">
        <f>U98*50.28</f>
        <v>0</v>
      </c>
      <c r="W98" s="46"/>
      <c r="X98" s="29">
        <f>W98*25.62</f>
        <v>0</v>
      </c>
      <c r="Y98" s="46"/>
      <c r="Z98" s="29">
        <f>Y98*30.74</f>
        <v>0</v>
      </c>
      <c r="AA98" s="46"/>
      <c r="AB98" s="29">
        <f>AA98*38.41</f>
        <v>0</v>
      </c>
      <c r="AC98" s="46"/>
      <c r="AD98" s="29">
        <f>AC98*46.1</f>
        <v>0</v>
      </c>
      <c r="AE98" s="46"/>
      <c r="AF98" s="29">
        <f>AE98*51.23</f>
        <v>0</v>
      </c>
      <c r="AG98" s="46"/>
      <c r="AH98" s="29">
        <f>AG98*61.48</f>
        <v>0</v>
      </c>
      <c r="AI98" s="50"/>
      <c r="AJ98" s="29">
        <f>AI98*11.51</f>
        <v>0</v>
      </c>
      <c r="AK98" s="46"/>
      <c r="AL98" s="29">
        <f>AK98*17.5</f>
        <v>0</v>
      </c>
      <c r="AM98" s="18"/>
    </row>
    <row r="99" spans="1:39" x14ac:dyDescent="0.55000000000000004">
      <c r="A99" s="58"/>
      <c r="B99" s="5" t="s">
        <v>4</v>
      </c>
      <c r="C99" s="5"/>
      <c r="D99" s="30"/>
      <c r="E99" s="5"/>
      <c r="F99" s="30"/>
      <c r="G99" s="7"/>
      <c r="H99" s="30"/>
      <c r="I99" s="5"/>
      <c r="J99" s="30"/>
      <c r="K99" s="7"/>
      <c r="L99" s="30"/>
      <c r="M99" s="7"/>
      <c r="N99" s="35"/>
      <c r="O99" s="5"/>
      <c r="P99" s="30"/>
      <c r="Q99" s="7"/>
      <c r="R99" s="30"/>
      <c r="S99" s="47"/>
      <c r="T99" s="30"/>
      <c r="U99" s="47"/>
      <c r="V99" s="30"/>
      <c r="W99" s="47"/>
      <c r="X99" s="30"/>
      <c r="Y99" s="47"/>
      <c r="Z99" s="30"/>
      <c r="AA99" s="47"/>
      <c r="AB99" s="30"/>
      <c r="AC99" s="47"/>
      <c r="AD99" s="30"/>
      <c r="AE99" s="47"/>
      <c r="AF99" s="30"/>
      <c r="AG99" s="47"/>
      <c r="AH99" s="30"/>
      <c r="AI99" s="51"/>
      <c r="AJ99" s="30"/>
      <c r="AK99" s="47"/>
      <c r="AL99" s="30"/>
      <c r="AM99" s="43">
        <f>D99+F99+H99+J99+L99+N99+P99+R99+T99+V99+X99+Z99+AB99+AD99+AF99+AH99+AJ99+AL99</f>
        <v>0</v>
      </c>
    </row>
    <row r="100" spans="1:39" x14ac:dyDescent="0.55000000000000004">
      <c r="A100" s="59"/>
      <c r="B100" s="10" t="s">
        <v>5</v>
      </c>
      <c r="C100" s="10"/>
      <c r="D100" s="31"/>
      <c r="E100" s="10"/>
      <c r="F100" s="31"/>
      <c r="G100" s="11"/>
      <c r="H100" s="31"/>
      <c r="I100" s="10"/>
      <c r="J100" s="31"/>
      <c r="K100" s="11"/>
      <c r="L100" s="31"/>
      <c r="M100" s="11"/>
      <c r="N100" s="36"/>
      <c r="O100" s="10"/>
      <c r="P100" s="31"/>
      <c r="Q100" s="11"/>
      <c r="R100" s="31"/>
      <c r="S100" s="48"/>
      <c r="T100" s="31"/>
      <c r="U100" s="48"/>
      <c r="V100" s="31"/>
      <c r="W100" s="48"/>
      <c r="X100" s="31"/>
      <c r="Y100" s="48"/>
      <c r="Z100" s="31"/>
      <c r="AA100" s="48"/>
      <c r="AB100" s="31"/>
      <c r="AC100" s="48"/>
      <c r="AD100" s="31"/>
      <c r="AE100" s="48"/>
      <c r="AF100" s="31"/>
      <c r="AG100" s="48"/>
      <c r="AH100" s="31"/>
      <c r="AI100" s="52"/>
      <c r="AJ100" s="31"/>
      <c r="AK100" s="48"/>
      <c r="AL100" s="31"/>
      <c r="AM100" s="17"/>
    </row>
    <row r="101" spans="1:39" x14ac:dyDescent="0.55000000000000004">
      <c r="A101" s="57">
        <v>43930</v>
      </c>
      <c r="B101" s="8" t="s">
        <v>3</v>
      </c>
      <c r="C101" s="8"/>
      <c r="D101" s="29">
        <f>C101*25.35</f>
        <v>0</v>
      </c>
      <c r="E101" s="8"/>
      <c r="F101" s="29">
        <f>E101*30.42</f>
        <v>0</v>
      </c>
      <c r="G101" s="9"/>
      <c r="H101" s="29">
        <f>G101*39.74</f>
        <v>0</v>
      </c>
      <c r="I101" s="8"/>
      <c r="J101" s="29">
        <f>I101*51.66</f>
        <v>0</v>
      </c>
      <c r="K101" s="9"/>
      <c r="L101" s="29">
        <f>K101*21.11</f>
        <v>0</v>
      </c>
      <c r="M101" s="9"/>
      <c r="N101" s="34">
        <f>M101*25.33</f>
        <v>0</v>
      </c>
      <c r="O101" s="8"/>
      <c r="P101" s="29">
        <f>O101*33.52</f>
        <v>0</v>
      </c>
      <c r="Q101" s="9"/>
      <c r="R101" s="29">
        <f>Q101*40.22</f>
        <v>0</v>
      </c>
      <c r="S101" s="46"/>
      <c r="T101" s="29">
        <f>S101*41.9</f>
        <v>0</v>
      </c>
      <c r="U101" s="46"/>
      <c r="V101" s="29">
        <f>U101*50.28</f>
        <v>0</v>
      </c>
      <c r="W101" s="46"/>
      <c r="X101" s="29">
        <f>W101*25.62</f>
        <v>0</v>
      </c>
      <c r="Y101" s="46"/>
      <c r="Z101" s="29">
        <f>Y101*30.74</f>
        <v>0</v>
      </c>
      <c r="AA101" s="46"/>
      <c r="AB101" s="29">
        <f>AA101*38.41</f>
        <v>0</v>
      </c>
      <c r="AC101" s="46"/>
      <c r="AD101" s="29">
        <f>AC101*46.1</f>
        <v>0</v>
      </c>
      <c r="AE101" s="46"/>
      <c r="AF101" s="29">
        <f>AE101*51.23</f>
        <v>0</v>
      </c>
      <c r="AG101" s="46"/>
      <c r="AH101" s="29">
        <f>AG101*61.48</f>
        <v>0</v>
      </c>
      <c r="AI101" s="50"/>
      <c r="AJ101" s="29">
        <f>AI101*11.51</f>
        <v>0</v>
      </c>
      <c r="AK101" s="46"/>
      <c r="AL101" s="29">
        <f>AK101*17.5</f>
        <v>0</v>
      </c>
      <c r="AM101" s="18"/>
    </row>
    <row r="102" spans="1:39" x14ac:dyDescent="0.55000000000000004">
      <c r="A102" s="58"/>
      <c r="B102" s="5" t="s">
        <v>4</v>
      </c>
      <c r="C102" s="5"/>
      <c r="D102" s="30"/>
      <c r="E102" s="5"/>
      <c r="F102" s="30"/>
      <c r="G102" s="7"/>
      <c r="H102" s="30"/>
      <c r="I102" s="5"/>
      <c r="J102" s="30"/>
      <c r="K102" s="7"/>
      <c r="L102" s="30"/>
      <c r="M102" s="7"/>
      <c r="N102" s="35"/>
      <c r="O102" s="5"/>
      <c r="P102" s="30"/>
      <c r="Q102" s="7"/>
      <c r="R102" s="30"/>
      <c r="S102" s="47"/>
      <c r="T102" s="30"/>
      <c r="U102" s="47"/>
      <c r="V102" s="30"/>
      <c r="W102" s="47"/>
      <c r="X102" s="30"/>
      <c r="Y102" s="47"/>
      <c r="Z102" s="30"/>
      <c r="AA102" s="47"/>
      <c r="AB102" s="30"/>
      <c r="AC102" s="47"/>
      <c r="AD102" s="30"/>
      <c r="AE102" s="47"/>
      <c r="AF102" s="30"/>
      <c r="AG102" s="47"/>
      <c r="AH102" s="30"/>
      <c r="AI102" s="51"/>
      <c r="AJ102" s="30"/>
      <c r="AK102" s="47"/>
      <c r="AL102" s="30"/>
      <c r="AM102" s="43">
        <f>D102+F102+H102+J102+L102+N102+P102+R102+T102+V102+X102+Z102+AB102+AD102+AF102+AH102+AJ102+AL102</f>
        <v>0</v>
      </c>
    </row>
    <row r="103" spans="1:39" x14ac:dyDescent="0.55000000000000004">
      <c r="A103" s="59"/>
      <c r="B103" s="10" t="s">
        <v>5</v>
      </c>
      <c r="C103" s="10"/>
      <c r="D103" s="31"/>
      <c r="E103" s="10"/>
      <c r="F103" s="31"/>
      <c r="G103" s="11"/>
      <c r="H103" s="31"/>
      <c r="I103" s="10"/>
      <c r="J103" s="31"/>
      <c r="K103" s="11"/>
      <c r="L103" s="31"/>
      <c r="M103" s="11"/>
      <c r="N103" s="36"/>
      <c r="O103" s="10"/>
      <c r="P103" s="31"/>
      <c r="Q103" s="11"/>
      <c r="R103" s="31"/>
      <c r="S103" s="48"/>
      <c r="T103" s="31"/>
      <c r="U103" s="48"/>
      <c r="V103" s="31"/>
      <c r="W103" s="48"/>
      <c r="X103" s="31"/>
      <c r="Y103" s="48"/>
      <c r="Z103" s="31"/>
      <c r="AA103" s="48"/>
      <c r="AB103" s="31"/>
      <c r="AC103" s="48"/>
      <c r="AD103" s="31"/>
      <c r="AE103" s="48"/>
      <c r="AF103" s="31"/>
      <c r="AG103" s="48"/>
      <c r="AH103" s="31"/>
      <c r="AI103" s="52"/>
      <c r="AJ103" s="31"/>
      <c r="AK103" s="48"/>
      <c r="AL103" s="31"/>
      <c r="AM103" s="17"/>
    </row>
    <row r="104" spans="1:39" x14ac:dyDescent="0.55000000000000004">
      <c r="A104" s="57">
        <v>43931</v>
      </c>
      <c r="B104" s="8" t="s">
        <v>3</v>
      </c>
      <c r="C104" s="8"/>
      <c r="D104" s="29">
        <f>C104*25.35</f>
        <v>0</v>
      </c>
      <c r="E104" s="8"/>
      <c r="F104" s="29">
        <f>E104*30.42</f>
        <v>0</v>
      </c>
      <c r="G104" s="9"/>
      <c r="H104" s="29">
        <f>G104*39.74</f>
        <v>0</v>
      </c>
      <c r="I104" s="8"/>
      <c r="J104" s="29">
        <f>I104*51.66</f>
        <v>0</v>
      </c>
      <c r="K104" s="9"/>
      <c r="L104" s="29">
        <f>K104*21.11</f>
        <v>0</v>
      </c>
      <c r="M104" s="9"/>
      <c r="N104" s="34">
        <f>M104*25.33</f>
        <v>0</v>
      </c>
      <c r="O104" s="8"/>
      <c r="P104" s="29">
        <f>O104*33.52</f>
        <v>0</v>
      </c>
      <c r="Q104" s="9"/>
      <c r="R104" s="29">
        <f>Q104*40.22</f>
        <v>0</v>
      </c>
      <c r="S104" s="46"/>
      <c r="T104" s="29">
        <f>S104*41.9</f>
        <v>0</v>
      </c>
      <c r="U104" s="46"/>
      <c r="V104" s="29">
        <f>U104*50.28</f>
        <v>0</v>
      </c>
      <c r="W104" s="46"/>
      <c r="X104" s="29">
        <f>W104*25.62</f>
        <v>0</v>
      </c>
      <c r="Y104" s="46"/>
      <c r="Z104" s="29">
        <f>Y104*30.74</f>
        <v>0</v>
      </c>
      <c r="AA104" s="46"/>
      <c r="AB104" s="29">
        <f>AA104*38.41</f>
        <v>0</v>
      </c>
      <c r="AC104" s="46"/>
      <c r="AD104" s="29">
        <f>AC104*46.1</f>
        <v>0</v>
      </c>
      <c r="AE104" s="46"/>
      <c r="AF104" s="29">
        <f>AE104*51.23</f>
        <v>0</v>
      </c>
      <c r="AG104" s="46"/>
      <c r="AH104" s="29">
        <f>AG104*61.48</f>
        <v>0</v>
      </c>
      <c r="AI104" s="50"/>
      <c r="AJ104" s="29">
        <f>AI104*11.51</f>
        <v>0</v>
      </c>
      <c r="AK104" s="46"/>
      <c r="AL104" s="29">
        <f>AK104*17.5</f>
        <v>0</v>
      </c>
      <c r="AM104" s="18"/>
    </row>
    <row r="105" spans="1:39" x14ac:dyDescent="0.55000000000000004">
      <c r="A105" s="58"/>
      <c r="B105" s="5" t="s">
        <v>4</v>
      </c>
      <c r="C105" s="5"/>
      <c r="D105" s="30"/>
      <c r="E105" s="5"/>
      <c r="F105" s="30"/>
      <c r="G105" s="7"/>
      <c r="H105" s="30"/>
      <c r="I105" s="5"/>
      <c r="J105" s="30"/>
      <c r="K105" s="7"/>
      <c r="L105" s="30"/>
      <c r="M105" s="7"/>
      <c r="N105" s="35"/>
      <c r="O105" s="5"/>
      <c r="P105" s="30"/>
      <c r="Q105" s="7"/>
      <c r="R105" s="30"/>
      <c r="S105" s="47"/>
      <c r="T105" s="30"/>
      <c r="U105" s="47"/>
      <c r="V105" s="30"/>
      <c r="W105" s="47"/>
      <c r="X105" s="30"/>
      <c r="Y105" s="47"/>
      <c r="Z105" s="30"/>
      <c r="AA105" s="47"/>
      <c r="AB105" s="30"/>
      <c r="AC105" s="47"/>
      <c r="AD105" s="30"/>
      <c r="AE105" s="47"/>
      <c r="AF105" s="30"/>
      <c r="AG105" s="47"/>
      <c r="AH105" s="30"/>
      <c r="AI105" s="51"/>
      <c r="AJ105" s="30"/>
      <c r="AK105" s="47"/>
      <c r="AL105" s="30"/>
      <c r="AM105" s="43">
        <f>D105+F105+H105+J105+L105+N105+P105+R105+T105+V105+X105+Z105+AB105+AD105+AF105+AH105+AJ105+AL105</f>
        <v>0</v>
      </c>
    </row>
    <row r="106" spans="1:39" ht="14.7" thickBot="1" x14ac:dyDescent="0.6">
      <c r="A106" s="59"/>
      <c r="B106" s="14" t="s">
        <v>5</v>
      </c>
      <c r="C106" s="14"/>
      <c r="D106" s="32"/>
      <c r="E106" s="14"/>
      <c r="F106" s="32"/>
      <c r="G106" s="16"/>
      <c r="H106" s="32"/>
      <c r="I106" s="14"/>
      <c r="J106" s="32"/>
      <c r="K106" s="16"/>
      <c r="L106" s="32"/>
      <c r="M106" s="16"/>
      <c r="N106" s="37"/>
      <c r="O106" s="14"/>
      <c r="P106" s="32"/>
      <c r="Q106" s="16"/>
      <c r="R106" s="32"/>
      <c r="S106" s="49"/>
      <c r="T106" s="32"/>
      <c r="U106" s="49"/>
      <c r="V106" s="32"/>
      <c r="W106" s="49"/>
      <c r="X106" s="32"/>
      <c r="Y106" s="49"/>
      <c r="Z106" s="32"/>
      <c r="AA106" s="49"/>
      <c r="AB106" s="32"/>
      <c r="AC106" s="49"/>
      <c r="AD106" s="32"/>
      <c r="AE106" s="49"/>
      <c r="AF106" s="32"/>
      <c r="AG106" s="49"/>
      <c r="AH106" s="32"/>
      <c r="AI106" s="53"/>
      <c r="AJ106" s="32"/>
      <c r="AK106" s="49"/>
      <c r="AL106" s="32"/>
      <c r="AM106" s="17"/>
    </row>
    <row r="107" spans="1:39" ht="14.7" thickBot="1" x14ac:dyDescent="0.6">
      <c r="A107" s="60" t="s">
        <v>7</v>
      </c>
      <c r="B107" s="12" t="s">
        <v>3</v>
      </c>
      <c r="C107" s="12">
        <f t="shared" ref="C107:AK107" si="3">SUM(C92:C104)</f>
        <v>0</v>
      </c>
      <c r="D107" s="38">
        <f t="shared" si="3"/>
        <v>0</v>
      </c>
      <c r="E107" s="12">
        <f t="shared" si="3"/>
        <v>0</v>
      </c>
      <c r="F107" s="38">
        <f t="shared" si="3"/>
        <v>0</v>
      </c>
      <c r="G107" s="12">
        <f t="shared" si="3"/>
        <v>0</v>
      </c>
      <c r="H107" s="38">
        <f t="shared" si="3"/>
        <v>0</v>
      </c>
      <c r="I107" s="12">
        <f t="shared" si="3"/>
        <v>0</v>
      </c>
      <c r="J107" s="38">
        <f t="shared" si="3"/>
        <v>0</v>
      </c>
      <c r="K107" s="12">
        <f t="shared" si="3"/>
        <v>0</v>
      </c>
      <c r="L107" s="38">
        <f t="shared" si="3"/>
        <v>0</v>
      </c>
      <c r="M107" s="12">
        <f t="shared" si="3"/>
        <v>0</v>
      </c>
      <c r="N107" s="38">
        <f t="shared" si="3"/>
        <v>0</v>
      </c>
      <c r="O107" s="12">
        <f t="shared" si="3"/>
        <v>0</v>
      </c>
      <c r="P107" s="38">
        <f t="shared" si="3"/>
        <v>0</v>
      </c>
      <c r="Q107" s="12">
        <f t="shared" si="3"/>
        <v>0</v>
      </c>
      <c r="R107" s="38">
        <f t="shared" si="3"/>
        <v>0</v>
      </c>
      <c r="S107" s="12">
        <f t="shared" si="3"/>
        <v>0</v>
      </c>
      <c r="T107" s="38">
        <f t="shared" si="3"/>
        <v>0</v>
      </c>
      <c r="U107" s="12">
        <f t="shared" si="3"/>
        <v>0</v>
      </c>
      <c r="V107" s="38">
        <f t="shared" si="3"/>
        <v>0</v>
      </c>
      <c r="W107" s="12">
        <f t="shared" si="3"/>
        <v>0</v>
      </c>
      <c r="X107" s="38">
        <f t="shared" si="3"/>
        <v>0</v>
      </c>
      <c r="Y107" s="12">
        <f t="shared" si="3"/>
        <v>0</v>
      </c>
      <c r="Z107" s="38">
        <f t="shared" si="3"/>
        <v>0</v>
      </c>
      <c r="AA107" s="12">
        <f t="shared" si="3"/>
        <v>0</v>
      </c>
      <c r="AB107" s="38">
        <f t="shared" si="3"/>
        <v>0</v>
      </c>
      <c r="AC107" s="12">
        <f t="shared" si="3"/>
        <v>0</v>
      </c>
      <c r="AD107" s="38">
        <f t="shared" si="3"/>
        <v>0</v>
      </c>
      <c r="AE107" s="12">
        <f t="shared" si="3"/>
        <v>0</v>
      </c>
      <c r="AF107" s="38">
        <f t="shared" si="3"/>
        <v>0</v>
      </c>
      <c r="AG107" s="12">
        <f t="shared" si="3"/>
        <v>0</v>
      </c>
      <c r="AH107" s="38">
        <f t="shared" si="3"/>
        <v>0</v>
      </c>
      <c r="AI107" s="12">
        <f t="shared" si="3"/>
        <v>0</v>
      </c>
      <c r="AJ107" s="38">
        <f t="shared" si="3"/>
        <v>0</v>
      </c>
      <c r="AK107" s="12">
        <f t="shared" si="3"/>
        <v>0</v>
      </c>
      <c r="AL107" s="29">
        <f>AK107*17.5</f>
        <v>0</v>
      </c>
      <c r="AM107" s="19"/>
    </row>
    <row r="108" spans="1:39" x14ac:dyDescent="0.55000000000000004">
      <c r="A108" s="60"/>
      <c r="B108" s="5" t="s">
        <v>4</v>
      </c>
      <c r="C108" s="5"/>
      <c r="D108" s="30"/>
      <c r="E108" s="6"/>
      <c r="F108" s="35"/>
      <c r="G108" s="7"/>
      <c r="H108" s="30"/>
      <c r="I108" s="5"/>
      <c r="J108" s="30"/>
      <c r="K108" s="7"/>
      <c r="L108" s="30"/>
      <c r="M108" s="7"/>
      <c r="N108" s="35"/>
      <c r="O108" s="5"/>
      <c r="P108" s="30"/>
      <c r="Q108" s="7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7"/>
      <c r="AJ108" s="30"/>
      <c r="AK108" s="35"/>
      <c r="AL108" s="30"/>
      <c r="AM108" s="43">
        <f>D108+F108+H108+J108+L108+N108+P108+R108+T108+V108+X108+Z108+AB108+AD108+AF108+AH108+AJ108+AL108</f>
        <v>0</v>
      </c>
    </row>
    <row r="109" spans="1:39" ht="14.7" thickBot="1" x14ac:dyDescent="0.6">
      <c r="A109" s="61"/>
      <c r="B109" s="14" t="s">
        <v>5</v>
      </c>
      <c r="C109" s="14"/>
      <c r="D109" s="32"/>
      <c r="E109" s="15"/>
      <c r="F109" s="37"/>
      <c r="G109" s="16"/>
      <c r="H109" s="32"/>
      <c r="I109" s="14"/>
      <c r="J109" s="32"/>
      <c r="K109" s="16"/>
      <c r="L109" s="32"/>
      <c r="M109" s="16"/>
      <c r="N109" s="37"/>
      <c r="O109" s="14"/>
      <c r="P109" s="32"/>
      <c r="Q109" s="16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16"/>
      <c r="AJ109" s="32"/>
      <c r="AK109" s="37"/>
      <c r="AL109" s="31"/>
      <c r="AM109" s="17"/>
    </row>
    <row r="110" spans="1:39" ht="14.7" thickBot="1" x14ac:dyDescent="0.6">
      <c r="F110" s="39"/>
      <c r="AM110" s="19"/>
    </row>
    <row r="111" spans="1:39" x14ac:dyDescent="0.55000000000000004">
      <c r="F111" s="39"/>
    </row>
    <row r="112" spans="1:39" x14ac:dyDescent="0.55000000000000004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23"/>
      <c r="P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9" ht="20.399999999999999" x14ac:dyDescent="0.55000000000000004">
      <c r="A113" s="70" t="s">
        <v>0</v>
      </c>
      <c r="B113" s="70"/>
      <c r="C113" s="70"/>
      <c r="D113" s="70"/>
      <c r="E113" s="70"/>
      <c r="F113" s="70"/>
      <c r="G113" s="70"/>
      <c r="H113" s="40"/>
      <c r="J113" s="40"/>
      <c r="L113" s="40"/>
      <c r="N113" s="40"/>
      <c r="P113" s="40"/>
      <c r="R113" s="40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</row>
    <row r="115" spans="1:39" x14ac:dyDescent="0.55000000000000004">
      <c r="A115" s="71" t="s">
        <v>6</v>
      </c>
      <c r="B115" s="71"/>
      <c r="C115" s="71"/>
      <c r="D115" s="26"/>
    </row>
    <row r="117" spans="1:39" ht="14.7" thickBot="1" x14ac:dyDescent="0.6">
      <c r="A117" s="72" t="s">
        <v>31</v>
      </c>
      <c r="B117" s="72"/>
      <c r="C117" s="72"/>
      <c r="D117" s="73"/>
    </row>
    <row r="118" spans="1:39" s="1" customFormat="1" ht="45" customHeight="1" x14ac:dyDescent="0.55000000000000004">
      <c r="A118" s="20" t="s">
        <v>1</v>
      </c>
      <c r="B118" s="13" t="s">
        <v>8</v>
      </c>
      <c r="C118" s="54" t="s">
        <v>24</v>
      </c>
      <c r="D118" s="55"/>
      <c r="E118" s="55"/>
      <c r="F118" s="56"/>
      <c r="G118" s="54" t="s">
        <v>25</v>
      </c>
      <c r="H118" s="55"/>
      <c r="I118" s="55"/>
      <c r="J118" s="56"/>
      <c r="K118" s="54" t="s">
        <v>22</v>
      </c>
      <c r="L118" s="55"/>
      <c r="M118" s="55"/>
      <c r="N118" s="56"/>
      <c r="O118" s="54" t="s">
        <v>23</v>
      </c>
      <c r="P118" s="55"/>
      <c r="Q118" s="55"/>
      <c r="R118" s="56"/>
      <c r="S118" s="54" t="s">
        <v>29</v>
      </c>
      <c r="T118" s="55"/>
      <c r="U118" s="55"/>
      <c r="V118" s="56"/>
      <c r="W118" s="54" t="s">
        <v>26</v>
      </c>
      <c r="X118" s="55"/>
      <c r="Y118" s="55"/>
      <c r="Z118" s="56"/>
      <c r="AA118" s="54" t="s">
        <v>27</v>
      </c>
      <c r="AB118" s="55"/>
      <c r="AC118" s="55"/>
      <c r="AD118" s="56"/>
      <c r="AE118" s="54" t="s">
        <v>28</v>
      </c>
      <c r="AF118" s="55"/>
      <c r="AG118" s="55"/>
      <c r="AH118" s="56"/>
      <c r="AI118" s="65" t="s">
        <v>17</v>
      </c>
      <c r="AJ118" s="67" t="s">
        <v>18</v>
      </c>
      <c r="AK118" s="54" t="s">
        <v>19</v>
      </c>
      <c r="AL118" s="54" t="s">
        <v>20</v>
      </c>
      <c r="AM118" s="63" t="s">
        <v>2</v>
      </c>
    </row>
    <row r="119" spans="1:39" x14ac:dyDescent="0.55000000000000004">
      <c r="A119" s="21"/>
      <c r="B119" s="4"/>
      <c r="C119" s="33" t="s">
        <v>9</v>
      </c>
      <c r="D119" s="28" t="s">
        <v>10</v>
      </c>
      <c r="E119" s="25" t="s">
        <v>11</v>
      </c>
      <c r="F119" s="28" t="s">
        <v>12</v>
      </c>
      <c r="G119" s="24" t="s">
        <v>13</v>
      </c>
      <c r="H119" s="41" t="s">
        <v>14</v>
      </c>
      <c r="I119" s="3" t="s">
        <v>15</v>
      </c>
      <c r="J119" s="41" t="s">
        <v>30</v>
      </c>
      <c r="K119" s="24" t="s">
        <v>13</v>
      </c>
      <c r="L119" s="41" t="s">
        <v>14</v>
      </c>
      <c r="M119" s="3" t="s">
        <v>16</v>
      </c>
      <c r="N119" s="41" t="s">
        <v>30</v>
      </c>
      <c r="O119" s="2" t="s">
        <v>13</v>
      </c>
      <c r="P119" s="41" t="s">
        <v>14</v>
      </c>
      <c r="Q119" s="2" t="s">
        <v>15</v>
      </c>
      <c r="R119" s="41" t="s">
        <v>30</v>
      </c>
      <c r="S119" s="2" t="s">
        <v>13</v>
      </c>
      <c r="T119" s="41" t="s">
        <v>14</v>
      </c>
      <c r="U119" s="2" t="s">
        <v>15</v>
      </c>
      <c r="V119" s="41" t="s">
        <v>30</v>
      </c>
      <c r="W119" s="2" t="s">
        <v>13</v>
      </c>
      <c r="X119" s="41" t="s">
        <v>14</v>
      </c>
      <c r="Y119" s="2" t="s">
        <v>15</v>
      </c>
      <c r="Z119" s="41" t="s">
        <v>30</v>
      </c>
      <c r="AA119" s="2" t="s">
        <v>13</v>
      </c>
      <c r="AB119" s="41" t="s">
        <v>14</v>
      </c>
      <c r="AC119" s="2" t="s">
        <v>15</v>
      </c>
      <c r="AD119" s="41" t="s">
        <v>30</v>
      </c>
      <c r="AE119" s="2" t="s">
        <v>13</v>
      </c>
      <c r="AF119" s="41" t="s">
        <v>14</v>
      </c>
      <c r="AG119" s="2" t="s">
        <v>15</v>
      </c>
      <c r="AH119" s="41" t="s">
        <v>30</v>
      </c>
      <c r="AI119" s="66"/>
      <c r="AJ119" s="68"/>
      <c r="AK119" s="69"/>
      <c r="AL119" s="69"/>
      <c r="AM119" s="64"/>
    </row>
    <row r="120" spans="1:39" x14ac:dyDescent="0.55000000000000004">
      <c r="A120" s="57">
        <v>43934</v>
      </c>
      <c r="B120" s="8" t="s">
        <v>3</v>
      </c>
      <c r="C120" s="8"/>
      <c r="D120" s="29">
        <f>C120*25.35</f>
        <v>0</v>
      </c>
      <c r="E120" s="8"/>
      <c r="F120" s="29">
        <f>E120*30.42</f>
        <v>0</v>
      </c>
      <c r="G120" s="9"/>
      <c r="H120" s="29">
        <f>G120*39.74</f>
        <v>0</v>
      </c>
      <c r="I120" s="8"/>
      <c r="J120" s="29">
        <f>I120*51.66</f>
        <v>0</v>
      </c>
      <c r="K120" s="9"/>
      <c r="L120" s="29">
        <f>K120*21.11</f>
        <v>0</v>
      </c>
      <c r="M120" s="9"/>
      <c r="N120" s="34">
        <f>M120*25.33</f>
        <v>0</v>
      </c>
      <c r="O120" s="8"/>
      <c r="P120" s="29">
        <f>O120*33.52</f>
        <v>0</v>
      </c>
      <c r="Q120" s="9"/>
      <c r="R120" s="29">
        <f>Q120*40.22</f>
        <v>0</v>
      </c>
      <c r="S120" s="46"/>
      <c r="T120" s="29">
        <f>S120*41.9</f>
        <v>0</v>
      </c>
      <c r="U120" s="46"/>
      <c r="V120" s="29">
        <f>U120*50.28</f>
        <v>0</v>
      </c>
      <c r="W120" s="46"/>
      <c r="X120" s="29">
        <f>W120*25.62</f>
        <v>0</v>
      </c>
      <c r="Y120" s="46"/>
      <c r="Z120" s="29">
        <f>Y120*30.74</f>
        <v>0</v>
      </c>
      <c r="AA120" s="46"/>
      <c r="AB120" s="29">
        <f>AA120*38.41</f>
        <v>0</v>
      </c>
      <c r="AC120" s="46"/>
      <c r="AD120" s="29">
        <f>AC120*46.1</f>
        <v>0</v>
      </c>
      <c r="AE120" s="46"/>
      <c r="AF120" s="29">
        <f>AE120*51.23</f>
        <v>0</v>
      </c>
      <c r="AG120" s="46"/>
      <c r="AH120" s="29">
        <f>AG120*61.48</f>
        <v>0</v>
      </c>
      <c r="AI120" s="50"/>
      <c r="AJ120" s="29">
        <f>AI120*11.51</f>
        <v>0</v>
      </c>
      <c r="AK120" s="46"/>
      <c r="AL120" s="29">
        <f>AK120*17.5</f>
        <v>0</v>
      </c>
      <c r="AM120" s="43">
        <f>D120+F120+H120+J120+L120+N120+P120+R120+T120+V120+X120+Z120+AB120+AD120+AF120+AH120+AJ120+AL120</f>
        <v>0</v>
      </c>
    </row>
    <row r="121" spans="1:39" x14ac:dyDescent="0.55000000000000004">
      <c r="A121" s="58"/>
      <c r="B121" s="5" t="s">
        <v>4</v>
      </c>
      <c r="C121" s="5"/>
      <c r="D121" s="30"/>
      <c r="E121" s="5"/>
      <c r="F121" s="30"/>
      <c r="G121" s="7"/>
      <c r="H121" s="30"/>
      <c r="I121" s="5"/>
      <c r="J121" s="30"/>
      <c r="K121" s="7"/>
      <c r="L121" s="30"/>
      <c r="M121" s="7"/>
      <c r="N121" s="35"/>
      <c r="O121" s="5"/>
      <c r="P121" s="30"/>
      <c r="Q121" s="7"/>
      <c r="R121" s="30"/>
      <c r="S121" s="47"/>
      <c r="T121" s="30"/>
      <c r="U121" s="47"/>
      <c r="V121" s="30"/>
      <c r="W121" s="47"/>
      <c r="X121" s="30"/>
      <c r="Y121" s="47"/>
      <c r="Z121" s="30"/>
      <c r="AA121" s="47"/>
      <c r="AB121" s="30"/>
      <c r="AC121" s="47"/>
      <c r="AD121" s="30"/>
      <c r="AE121" s="47"/>
      <c r="AF121" s="30"/>
      <c r="AG121" s="47"/>
      <c r="AH121" s="30"/>
      <c r="AI121" s="51"/>
      <c r="AJ121" s="30"/>
      <c r="AK121" s="47"/>
      <c r="AL121" s="30"/>
      <c r="AM121" s="17"/>
    </row>
    <row r="122" spans="1:39" x14ac:dyDescent="0.55000000000000004">
      <c r="A122" s="59"/>
      <c r="B122" s="10" t="s">
        <v>5</v>
      </c>
      <c r="C122" s="10"/>
      <c r="D122" s="31"/>
      <c r="E122" s="10"/>
      <c r="F122" s="31"/>
      <c r="G122" s="11"/>
      <c r="H122" s="31"/>
      <c r="I122" s="10"/>
      <c r="J122" s="31"/>
      <c r="K122" s="11"/>
      <c r="L122" s="31"/>
      <c r="M122" s="11"/>
      <c r="N122" s="36"/>
      <c r="O122" s="10"/>
      <c r="P122" s="31"/>
      <c r="Q122" s="11"/>
      <c r="R122" s="31"/>
      <c r="S122" s="48"/>
      <c r="T122" s="31"/>
      <c r="U122" s="48"/>
      <c r="V122" s="31"/>
      <c r="W122" s="48"/>
      <c r="X122" s="31"/>
      <c r="Y122" s="48"/>
      <c r="Z122" s="31"/>
      <c r="AA122" s="48"/>
      <c r="AB122" s="31"/>
      <c r="AC122" s="48"/>
      <c r="AD122" s="31"/>
      <c r="AE122" s="48"/>
      <c r="AF122" s="31"/>
      <c r="AG122" s="48"/>
      <c r="AH122" s="31"/>
      <c r="AI122" s="52"/>
      <c r="AJ122" s="31"/>
      <c r="AK122" s="48"/>
      <c r="AL122" s="31"/>
      <c r="AM122" s="18"/>
    </row>
    <row r="123" spans="1:39" x14ac:dyDescent="0.55000000000000004">
      <c r="A123" s="57">
        <v>43935</v>
      </c>
      <c r="B123" s="8" t="s">
        <v>3</v>
      </c>
      <c r="C123" s="8"/>
      <c r="D123" s="29">
        <f>C123*25.35</f>
        <v>0</v>
      </c>
      <c r="E123" s="8"/>
      <c r="F123" s="29">
        <f>E123*30.42</f>
        <v>0</v>
      </c>
      <c r="G123" s="9"/>
      <c r="H123" s="29">
        <f>G123*39.74</f>
        <v>0</v>
      </c>
      <c r="I123" s="8"/>
      <c r="J123" s="29">
        <f>I123*51.66</f>
        <v>0</v>
      </c>
      <c r="K123" s="9"/>
      <c r="L123" s="29">
        <f>K123*21.11</f>
        <v>0</v>
      </c>
      <c r="M123" s="9"/>
      <c r="N123" s="34">
        <f>M123*25.33</f>
        <v>0</v>
      </c>
      <c r="O123" s="8"/>
      <c r="P123" s="29">
        <f>O123*33.52</f>
        <v>0</v>
      </c>
      <c r="Q123" s="9"/>
      <c r="R123" s="29">
        <f>Q123*40.22</f>
        <v>0</v>
      </c>
      <c r="S123" s="46"/>
      <c r="T123" s="29">
        <f>S123*41.9</f>
        <v>0</v>
      </c>
      <c r="U123" s="46"/>
      <c r="V123" s="29">
        <f>U123*50.28</f>
        <v>0</v>
      </c>
      <c r="W123" s="46"/>
      <c r="X123" s="29">
        <f>W123*25.62</f>
        <v>0</v>
      </c>
      <c r="Y123" s="46"/>
      <c r="Z123" s="29">
        <f>Y123*30.74</f>
        <v>0</v>
      </c>
      <c r="AA123" s="46"/>
      <c r="AB123" s="29">
        <f>AA123*38.41</f>
        <v>0</v>
      </c>
      <c r="AC123" s="46"/>
      <c r="AD123" s="29">
        <f>AC123*46.1</f>
        <v>0</v>
      </c>
      <c r="AE123" s="46"/>
      <c r="AF123" s="29">
        <f>AE123*51.23</f>
        <v>0</v>
      </c>
      <c r="AG123" s="46"/>
      <c r="AH123" s="29">
        <f>AG123*61.48</f>
        <v>0</v>
      </c>
      <c r="AI123" s="50"/>
      <c r="AJ123" s="29">
        <f>AI123*11.51</f>
        <v>0</v>
      </c>
      <c r="AK123" s="46"/>
      <c r="AL123" s="29">
        <f>AK123*17.5</f>
        <v>0</v>
      </c>
      <c r="AM123" s="43">
        <f>D123+F123+H123+J123+L123+N123+P123+R123+T123+V123+X123+Z123+AB123+AD123+AF123+AH123+AJ123+AL123</f>
        <v>0</v>
      </c>
    </row>
    <row r="124" spans="1:39" x14ac:dyDescent="0.55000000000000004">
      <c r="A124" s="58"/>
      <c r="B124" s="5" t="s">
        <v>4</v>
      </c>
      <c r="C124" s="5"/>
      <c r="D124" s="30"/>
      <c r="E124" s="5"/>
      <c r="F124" s="30"/>
      <c r="G124" s="7"/>
      <c r="H124" s="30"/>
      <c r="I124" s="5"/>
      <c r="J124" s="30"/>
      <c r="K124" s="7"/>
      <c r="L124" s="30"/>
      <c r="M124" s="7"/>
      <c r="N124" s="35"/>
      <c r="O124" s="5"/>
      <c r="P124" s="30"/>
      <c r="Q124" s="7"/>
      <c r="R124" s="30"/>
      <c r="S124" s="47"/>
      <c r="T124" s="30"/>
      <c r="U124" s="47"/>
      <c r="V124" s="30"/>
      <c r="W124" s="47"/>
      <c r="X124" s="30"/>
      <c r="Y124" s="47"/>
      <c r="Z124" s="30"/>
      <c r="AA124" s="47"/>
      <c r="AB124" s="30"/>
      <c r="AC124" s="47"/>
      <c r="AD124" s="30"/>
      <c r="AE124" s="47"/>
      <c r="AF124" s="30"/>
      <c r="AG124" s="47"/>
      <c r="AH124" s="30"/>
      <c r="AI124" s="51"/>
      <c r="AJ124" s="30"/>
      <c r="AK124" s="47"/>
      <c r="AL124" s="30"/>
      <c r="AM124" s="17"/>
    </row>
    <row r="125" spans="1:39" x14ac:dyDescent="0.55000000000000004">
      <c r="A125" s="59"/>
      <c r="B125" s="10" t="s">
        <v>5</v>
      </c>
      <c r="C125" s="10"/>
      <c r="D125" s="31"/>
      <c r="E125" s="10"/>
      <c r="F125" s="31"/>
      <c r="G125" s="11"/>
      <c r="H125" s="31"/>
      <c r="I125" s="10"/>
      <c r="J125" s="31"/>
      <c r="K125" s="11"/>
      <c r="L125" s="31"/>
      <c r="M125" s="11"/>
      <c r="N125" s="36"/>
      <c r="O125" s="10"/>
      <c r="P125" s="31"/>
      <c r="Q125" s="11"/>
      <c r="R125" s="31"/>
      <c r="S125" s="48"/>
      <c r="T125" s="31"/>
      <c r="U125" s="48"/>
      <c r="V125" s="31"/>
      <c r="W125" s="48"/>
      <c r="X125" s="31"/>
      <c r="Y125" s="48"/>
      <c r="Z125" s="31"/>
      <c r="AA125" s="48"/>
      <c r="AB125" s="31"/>
      <c r="AC125" s="48"/>
      <c r="AD125" s="31"/>
      <c r="AE125" s="48"/>
      <c r="AF125" s="31"/>
      <c r="AG125" s="48"/>
      <c r="AH125" s="31"/>
      <c r="AI125" s="52"/>
      <c r="AJ125" s="31"/>
      <c r="AK125" s="48"/>
      <c r="AL125" s="31"/>
      <c r="AM125" s="18"/>
    </row>
    <row r="126" spans="1:39" x14ac:dyDescent="0.55000000000000004">
      <c r="A126" s="57">
        <v>43936</v>
      </c>
      <c r="B126" s="8" t="s">
        <v>3</v>
      </c>
      <c r="C126" s="8"/>
      <c r="D126" s="29">
        <f>C126*25.35</f>
        <v>0</v>
      </c>
      <c r="E126" s="8"/>
      <c r="F126" s="29">
        <f>E126*30.42</f>
        <v>0</v>
      </c>
      <c r="G126" s="9"/>
      <c r="H126" s="29">
        <f>G126*39.74</f>
        <v>0</v>
      </c>
      <c r="I126" s="8"/>
      <c r="J126" s="29">
        <f>I126*51.66</f>
        <v>0</v>
      </c>
      <c r="K126" s="9"/>
      <c r="L126" s="29">
        <f>K126*21.11</f>
        <v>0</v>
      </c>
      <c r="M126" s="9"/>
      <c r="N126" s="34">
        <f>M126*25.33</f>
        <v>0</v>
      </c>
      <c r="O126" s="8"/>
      <c r="P126" s="29">
        <f>O126*33.52</f>
        <v>0</v>
      </c>
      <c r="Q126" s="9"/>
      <c r="R126" s="29">
        <f>Q126*40.22</f>
        <v>0</v>
      </c>
      <c r="S126" s="46"/>
      <c r="T126" s="29">
        <f>S126*41.9</f>
        <v>0</v>
      </c>
      <c r="U126" s="46"/>
      <c r="V126" s="29">
        <f>U126*50.28</f>
        <v>0</v>
      </c>
      <c r="W126" s="46"/>
      <c r="X126" s="29">
        <f>W126*25.62</f>
        <v>0</v>
      </c>
      <c r="Y126" s="46"/>
      <c r="Z126" s="29">
        <f>Y126*30.74</f>
        <v>0</v>
      </c>
      <c r="AA126" s="46"/>
      <c r="AB126" s="29">
        <f>AA126*38.41</f>
        <v>0</v>
      </c>
      <c r="AC126" s="46"/>
      <c r="AD126" s="29">
        <f>AC126*46.1</f>
        <v>0</v>
      </c>
      <c r="AE126" s="46"/>
      <c r="AF126" s="29">
        <f>AE126*51.23</f>
        <v>0</v>
      </c>
      <c r="AG126" s="46"/>
      <c r="AH126" s="29">
        <f>AG126*61.48</f>
        <v>0</v>
      </c>
      <c r="AI126" s="50"/>
      <c r="AJ126" s="29">
        <f>AI126*11.51</f>
        <v>0</v>
      </c>
      <c r="AK126" s="46"/>
      <c r="AL126" s="29">
        <f>AK126*17.5</f>
        <v>0</v>
      </c>
      <c r="AM126" s="43">
        <f>D126+F126+H126+J126+L126+N126+P126+R126+T126+V126+X126+Z126+AB126+AD126+AF126+AH126+AJ126+AL126</f>
        <v>0</v>
      </c>
    </row>
    <row r="127" spans="1:39" x14ac:dyDescent="0.55000000000000004">
      <c r="A127" s="58"/>
      <c r="B127" s="5" t="s">
        <v>4</v>
      </c>
      <c r="C127" s="5"/>
      <c r="D127" s="30"/>
      <c r="E127" s="5"/>
      <c r="F127" s="30"/>
      <c r="G127" s="7"/>
      <c r="H127" s="30"/>
      <c r="I127" s="5"/>
      <c r="J127" s="30"/>
      <c r="K127" s="7"/>
      <c r="L127" s="30"/>
      <c r="M127" s="7"/>
      <c r="N127" s="35"/>
      <c r="O127" s="5"/>
      <c r="P127" s="30"/>
      <c r="Q127" s="7"/>
      <c r="R127" s="30"/>
      <c r="S127" s="47"/>
      <c r="T127" s="30"/>
      <c r="U127" s="47"/>
      <c r="V127" s="30"/>
      <c r="W127" s="47"/>
      <c r="X127" s="30"/>
      <c r="Y127" s="47"/>
      <c r="Z127" s="30"/>
      <c r="AA127" s="47"/>
      <c r="AB127" s="30"/>
      <c r="AC127" s="47"/>
      <c r="AD127" s="30"/>
      <c r="AE127" s="47"/>
      <c r="AF127" s="30"/>
      <c r="AG127" s="47"/>
      <c r="AH127" s="30"/>
      <c r="AI127" s="51"/>
      <c r="AJ127" s="30"/>
      <c r="AK127" s="47"/>
      <c r="AL127" s="30"/>
      <c r="AM127" s="17"/>
    </row>
    <row r="128" spans="1:39" x14ac:dyDescent="0.55000000000000004">
      <c r="A128" s="59"/>
      <c r="B128" s="10" t="s">
        <v>5</v>
      </c>
      <c r="C128" s="10"/>
      <c r="D128" s="31"/>
      <c r="E128" s="10"/>
      <c r="F128" s="31"/>
      <c r="G128" s="11"/>
      <c r="H128" s="31"/>
      <c r="I128" s="10"/>
      <c r="J128" s="31"/>
      <c r="K128" s="11"/>
      <c r="L128" s="31"/>
      <c r="M128" s="11"/>
      <c r="N128" s="36"/>
      <c r="O128" s="10"/>
      <c r="P128" s="31"/>
      <c r="Q128" s="11"/>
      <c r="R128" s="31"/>
      <c r="S128" s="48"/>
      <c r="T128" s="31"/>
      <c r="U128" s="48"/>
      <c r="V128" s="31"/>
      <c r="W128" s="48"/>
      <c r="X128" s="31"/>
      <c r="Y128" s="48"/>
      <c r="Z128" s="31"/>
      <c r="AA128" s="48"/>
      <c r="AB128" s="31"/>
      <c r="AC128" s="48"/>
      <c r="AD128" s="31"/>
      <c r="AE128" s="48"/>
      <c r="AF128" s="31"/>
      <c r="AG128" s="48"/>
      <c r="AH128" s="31"/>
      <c r="AI128" s="52"/>
      <c r="AJ128" s="31"/>
      <c r="AK128" s="48"/>
      <c r="AL128" s="31"/>
      <c r="AM128" s="18"/>
    </row>
    <row r="129" spans="1:39" x14ac:dyDescent="0.55000000000000004">
      <c r="A129" s="57">
        <v>43937</v>
      </c>
      <c r="B129" s="8" t="s">
        <v>3</v>
      </c>
      <c r="C129" s="8"/>
      <c r="D129" s="29">
        <f>C129*25.35</f>
        <v>0</v>
      </c>
      <c r="E129" s="8"/>
      <c r="F129" s="29">
        <f>E129*30.42</f>
        <v>0</v>
      </c>
      <c r="G129" s="9"/>
      <c r="H129" s="29">
        <f>G129*39.74</f>
        <v>0</v>
      </c>
      <c r="I129" s="8"/>
      <c r="J129" s="29">
        <f>I129*51.66</f>
        <v>0</v>
      </c>
      <c r="K129" s="9"/>
      <c r="L129" s="29">
        <f>K129*21.11</f>
        <v>0</v>
      </c>
      <c r="M129" s="9"/>
      <c r="N129" s="34">
        <f>M129*25.33</f>
        <v>0</v>
      </c>
      <c r="O129" s="8"/>
      <c r="P129" s="29">
        <f>O129*33.52</f>
        <v>0</v>
      </c>
      <c r="Q129" s="9"/>
      <c r="R129" s="29">
        <f>Q129*40.22</f>
        <v>0</v>
      </c>
      <c r="S129" s="46"/>
      <c r="T129" s="29">
        <f>S129*41.9</f>
        <v>0</v>
      </c>
      <c r="U129" s="46"/>
      <c r="V129" s="29">
        <f>U129*50.28</f>
        <v>0</v>
      </c>
      <c r="W129" s="46"/>
      <c r="X129" s="29">
        <f>W129*25.62</f>
        <v>0</v>
      </c>
      <c r="Y129" s="46"/>
      <c r="Z129" s="29">
        <f>Y129*30.74</f>
        <v>0</v>
      </c>
      <c r="AA129" s="46"/>
      <c r="AB129" s="29">
        <f>AA129*38.41</f>
        <v>0</v>
      </c>
      <c r="AC129" s="46"/>
      <c r="AD129" s="29">
        <f>AC129*46.1</f>
        <v>0</v>
      </c>
      <c r="AE129" s="46"/>
      <c r="AF129" s="29">
        <f>AE129*51.23</f>
        <v>0</v>
      </c>
      <c r="AG129" s="46"/>
      <c r="AH129" s="29">
        <f>AG129*61.48</f>
        <v>0</v>
      </c>
      <c r="AI129" s="50"/>
      <c r="AJ129" s="29">
        <f>AI129*11.51</f>
        <v>0</v>
      </c>
      <c r="AK129" s="46"/>
      <c r="AL129" s="29">
        <f>AK129*17.5</f>
        <v>0</v>
      </c>
      <c r="AM129" s="43">
        <f>D129+F129+H129+J129+L129+N129+P129+R129+T129+V129+X129+Z129+AB129+AD129+AF129+AH129+AJ129+AL129</f>
        <v>0</v>
      </c>
    </row>
    <row r="130" spans="1:39" x14ac:dyDescent="0.55000000000000004">
      <c r="A130" s="58"/>
      <c r="B130" s="5" t="s">
        <v>4</v>
      </c>
      <c r="C130" s="5"/>
      <c r="D130" s="30"/>
      <c r="E130" s="5"/>
      <c r="F130" s="30"/>
      <c r="G130" s="7"/>
      <c r="H130" s="30"/>
      <c r="I130" s="5"/>
      <c r="J130" s="30"/>
      <c r="K130" s="7"/>
      <c r="L130" s="30"/>
      <c r="M130" s="7"/>
      <c r="N130" s="35"/>
      <c r="O130" s="5"/>
      <c r="P130" s="30"/>
      <c r="Q130" s="7"/>
      <c r="R130" s="30"/>
      <c r="S130" s="47"/>
      <c r="T130" s="30"/>
      <c r="U130" s="47"/>
      <c r="V130" s="30"/>
      <c r="W130" s="47"/>
      <c r="X130" s="30"/>
      <c r="Y130" s="47"/>
      <c r="Z130" s="30"/>
      <c r="AA130" s="47"/>
      <c r="AB130" s="30"/>
      <c r="AC130" s="47"/>
      <c r="AD130" s="30"/>
      <c r="AE130" s="47"/>
      <c r="AF130" s="30"/>
      <c r="AG130" s="47"/>
      <c r="AH130" s="30"/>
      <c r="AI130" s="51"/>
      <c r="AJ130" s="30"/>
      <c r="AK130" s="47"/>
      <c r="AL130" s="30"/>
      <c r="AM130" s="17"/>
    </row>
    <row r="131" spans="1:39" x14ac:dyDescent="0.55000000000000004">
      <c r="A131" s="59"/>
      <c r="B131" s="10" t="s">
        <v>5</v>
      </c>
      <c r="C131" s="10"/>
      <c r="D131" s="31"/>
      <c r="E131" s="10"/>
      <c r="F131" s="31"/>
      <c r="G131" s="11"/>
      <c r="H131" s="31"/>
      <c r="I131" s="10"/>
      <c r="J131" s="31"/>
      <c r="K131" s="11"/>
      <c r="L131" s="31"/>
      <c r="M131" s="11"/>
      <c r="N131" s="36"/>
      <c r="O131" s="10"/>
      <c r="P131" s="31"/>
      <c r="Q131" s="11"/>
      <c r="R131" s="31"/>
      <c r="S131" s="48"/>
      <c r="T131" s="31"/>
      <c r="U131" s="48"/>
      <c r="V131" s="31"/>
      <c r="W131" s="48"/>
      <c r="X131" s="31"/>
      <c r="Y131" s="48"/>
      <c r="Z131" s="31"/>
      <c r="AA131" s="48"/>
      <c r="AB131" s="31"/>
      <c r="AC131" s="48"/>
      <c r="AD131" s="31"/>
      <c r="AE131" s="48"/>
      <c r="AF131" s="31"/>
      <c r="AG131" s="48"/>
      <c r="AH131" s="31"/>
      <c r="AI131" s="52"/>
      <c r="AJ131" s="31"/>
      <c r="AK131" s="48"/>
      <c r="AL131" s="31"/>
      <c r="AM131" s="18"/>
    </row>
    <row r="132" spans="1:39" x14ac:dyDescent="0.55000000000000004">
      <c r="A132" s="57">
        <v>43938</v>
      </c>
      <c r="B132" s="8" t="s">
        <v>3</v>
      </c>
      <c r="C132" s="8"/>
      <c r="D132" s="29">
        <f>C132*25.35</f>
        <v>0</v>
      </c>
      <c r="E132" s="8"/>
      <c r="F132" s="29">
        <f>E132*30.42</f>
        <v>0</v>
      </c>
      <c r="G132" s="9"/>
      <c r="H132" s="29">
        <f>G132*39.74</f>
        <v>0</v>
      </c>
      <c r="I132" s="8"/>
      <c r="J132" s="29">
        <f>I132*51.66</f>
        <v>0</v>
      </c>
      <c r="K132" s="9"/>
      <c r="L132" s="29">
        <f>K132*21.11</f>
        <v>0</v>
      </c>
      <c r="M132" s="9"/>
      <c r="N132" s="34">
        <f>M132*25.33</f>
        <v>0</v>
      </c>
      <c r="O132" s="8"/>
      <c r="P132" s="29">
        <f>O132*33.52</f>
        <v>0</v>
      </c>
      <c r="Q132" s="9"/>
      <c r="R132" s="29">
        <f>Q132*40.22</f>
        <v>0</v>
      </c>
      <c r="S132" s="46"/>
      <c r="T132" s="29">
        <f>S132*41.9</f>
        <v>0</v>
      </c>
      <c r="U132" s="46"/>
      <c r="V132" s="29">
        <f>U132*50.28</f>
        <v>0</v>
      </c>
      <c r="W132" s="46"/>
      <c r="X132" s="29">
        <f>W132*25.62</f>
        <v>0</v>
      </c>
      <c r="Y132" s="46"/>
      <c r="Z132" s="29">
        <f>Y132*30.74</f>
        <v>0</v>
      </c>
      <c r="AA132" s="46"/>
      <c r="AB132" s="29">
        <f>AA132*38.41</f>
        <v>0</v>
      </c>
      <c r="AC132" s="46"/>
      <c r="AD132" s="29">
        <f>AC132*46.1</f>
        <v>0</v>
      </c>
      <c r="AE132" s="46"/>
      <c r="AF132" s="29">
        <f>AE132*51.23</f>
        <v>0</v>
      </c>
      <c r="AG132" s="46"/>
      <c r="AH132" s="29">
        <f>AG132*61.48</f>
        <v>0</v>
      </c>
      <c r="AI132" s="50"/>
      <c r="AJ132" s="29">
        <f>AI132*11.51</f>
        <v>0</v>
      </c>
      <c r="AK132" s="46"/>
      <c r="AL132" s="29">
        <f>AK132*17.5</f>
        <v>0</v>
      </c>
      <c r="AM132" s="43">
        <f>D132+F132+H132+J132+L132+N132+P132+R132+T132+V132+X132+Z132+AB132+AD132+AF132+AH132+AJ132+AL132</f>
        <v>0</v>
      </c>
    </row>
    <row r="133" spans="1:39" x14ac:dyDescent="0.55000000000000004">
      <c r="A133" s="58"/>
      <c r="B133" s="5" t="s">
        <v>4</v>
      </c>
      <c r="C133" s="5"/>
      <c r="D133" s="30"/>
      <c r="E133" s="5"/>
      <c r="F133" s="30"/>
      <c r="G133" s="7"/>
      <c r="H133" s="30"/>
      <c r="I133" s="5"/>
      <c r="J133" s="30"/>
      <c r="K133" s="7"/>
      <c r="L133" s="30"/>
      <c r="M133" s="7"/>
      <c r="N133" s="35"/>
      <c r="O133" s="5"/>
      <c r="P133" s="30"/>
      <c r="Q133" s="7"/>
      <c r="R133" s="30"/>
      <c r="S133" s="47"/>
      <c r="T133" s="30"/>
      <c r="U133" s="47"/>
      <c r="V133" s="30"/>
      <c r="W133" s="47"/>
      <c r="X133" s="30"/>
      <c r="Y133" s="47"/>
      <c r="Z133" s="30"/>
      <c r="AA133" s="47"/>
      <c r="AB133" s="30"/>
      <c r="AC133" s="47"/>
      <c r="AD133" s="30"/>
      <c r="AE133" s="47"/>
      <c r="AF133" s="30"/>
      <c r="AG133" s="47"/>
      <c r="AH133" s="30"/>
      <c r="AI133" s="51"/>
      <c r="AJ133" s="30"/>
      <c r="AK133" s="47"/>
      <c r="AL133" s="30"/>
      <c r="AM133" s="17"/>
    </row>
    <row r="134" spans="1:39" ht="14.7" thickBot="1" x14ac:dyDescent="0.6">
      <c r="A134" s="59"/>
      <c r="B134" s="14" t="s">
        <v>5</v>
      </c>
      <c r="C134" s="14"/>
      <c r="D134" s="32"/>
      <c r="E134" s="14"/>
      <c r="F134" s="32"/>
      <c r="G134" s="16"/>
      <c r="H134" s="32"/>
      <c r="I134" s="14"/>
      <c r="J134" s="32"/>
      <c r="K134" s="16"/>
      <c r="L134" s="32"/>
      <c r="M134" s="16"/>
      <c r="N134" s="37"/>
      <c r="O134" s="14"/>
      <c r="P134" s="32"/>
      <c r="Q134" s="16"/>
      <c r="R134" s="32"/>
      <c r="S134" s="49"/>
      <c r="T134" s="32"/>
      <c r="U134" s="49"/>
      <c r="V134" s="32"/>
      <c r="W134" s="49"/>
      <c r="X134" s="32"/>
      <c r="Y134" s="49"/>
      <c r="Z134" s="32"/>
      <c r="AA134" s="49"/>
      <c r="AB134" s="32"/>
      <c r="AC134" s="49"/>
      <c r="AD134" s="32"/>
      <c r="AE134" s="49"/>
      <c r="AF134" s="32"/>
      <c r="AG134" s="49"/>
      <c r="AH134" s="32"/>
      <c r="AI134" s="53"/>
      <c r="AJ134" s="32"/>
      <c r="AK134" s="49"/>
      <c r="AL134" s="32"/>
      <c r="AM134" s="19"/>
    </row>
    <row r="135" spans="1:39" x14ac:dyDescent="0.55000000000000004">
      <c r="A135" s="60" t="s">
        <v>7</v>
      </c>
      <c r="B135" s="12" t="s">
        <v>3</v>
      </c>
      <c r="C135" s="12">
        <f t="shared" ref="C135:AK135" si="4">SUM(C120:C132)</f>
        <v>0</v>
      </c>
      <c r="D135" s="38">
        <f t="shared" si="4"/>
        <v>0</v>
      </c>
      <c r="E135" s="12">
        <f t="shared" si="4"/>
        <v>0</v>
      </c>
      <c r="F135" s="38">
        <f t="shared" si="4"/>
        <v>0</v>
      </c>
      <c r="G135" s="12">
        <f t="shared" si="4"/>
        <v>0</v>
      </c>
      <c r="H135" s="38">
        <f t="shared" si="4"/>
        <v>0</v>
      </c>
      <c r="I135" s="12">
        <f t="shared" si="4"/>
        <v>0</v>
      </c>
      <c r="J135" s="38">
        <f t="shared" si="4"/>
        <v>0</v>
      </c>
      <c r="K135" s="12">
        <f t="shared" si="4"/>
        <v>0</v>
      </c>
      <c r="L135" s="38">
        <f t="shared" si="4"/>
        <v>0</v>
      </c>
      <c r="M135" s="12">
        <f t="shared" si="4"/>
        <v>0</v>
      </c>
      <c r="N135" s="38">
        <f t="shared" si="4"/>
        <v>0</v>
      </c>
      <c r="O135" s="12">
        <f t="shared" si="4"/>
        <v>0</v>
      </c>
      <c r="P135" s="38">
        <f t="shared" si="4"/>
        <v>0</v>
      </c>
      <c r="Q135" s="12">
        <f t="shared" si="4"/>
        <v>0</v>
      </c>
      <c r="R135" s="38">
        <f t="shared" si="4"/>
        <v>0</v>
      </c>
      <c r="S135" s="12">
        <f t="shared" si="4"/>
        <v>0</v>
      </c>
      <c r="T135" s="38">
        <f t="shared" si="4"/>
        <v>0</v>
      </c>
      <c r="U135" s="12">
        <f t="shared" si="4"/>
        <v>0</v>
      </c>
      <c r="V135" s="38">
        <f t="shared" si="4"/>
        <v>0</v>
      </c>
      <c r="W135" s="12">
        <f t="shared" si="4"/>
        <v>0</v>
      </c>
      <c r="X135" s="38">
        <f t="shared" si="4"/>
        <v>0</v>
      </c>
      <c r="Y135" s="12">
        <f t="shared" si="4"/>
        <v>0</v>
      </c>
      <c r="Z135" s="38">
        <f t="shared" si="4"/>
        <v>0</v>
      </c>
      <c r="AA135" s="12">
        <f t="shared" si="4"/>
        <v>0</v>
      </c>
      <c r="AB135" s="38">
        <f t="shared" si="4"/>
        <v>0</v>
      </c>
      <c r="AC135" s="12">
        <f t="shared" si="4"/>
        <v>0</v>
      </c>
      <c r="AD135" s="38">
        <f t="shared" si="4"/>
        <v>0</v>
      </c>
      <c r="AE135" s="12">
        <f t="shared" si="4"/>
        <v>0</v>
      </c>
      <c r="AF135" s="38">
        <f t="shared" si="4"/>
        <v>0</v>
      </c>
      <c r="AG135" s="12">
        <f t="shared" si="4"/>
        <v>0</v>
      </c>
      <c r="AH135" s="38">
        <f t="shared" si="4"/>
        <v>0</v>
      </c>
      <c r="AI135" s="12">
        <f t="shared" si="4"/>
        <v>0</v>
      </c>
      <c r="AJ135" s="38">
        <f t="shared" si="4"/>
        <v>0</v>
      </c>
      <c r="AK135" s="12">
        <f t="shared" si="4"/>
        <v>0</v>
      </c>
      <c r="AL135" s="29">
        <f>AK135*17.5</f>
        <v>0</v>
      </c>
      <c r="AM135" s="43">
        <f>D135+F135+H135+J135+L135+N135+P135+R135+T135+V135+X135+Z135+AB135+AD135+AF135+AH135+AJ135+AL135</f>
        <v>0</v>
      </c>
    </row>
    <row r="136" spans="1:39" x14ac:dyDescent="0.55000000000000004">
      <c r="A136" s="60"/>
      <c r="B136" s="5" t="s">
        <v>4</v>
      </c>
      <c r="C136" s="5"/>
      <c r="D136" s="30"/>
      <c r="E136" s="6"/>
      <c r="F136" s="35"/>
      <c r="G136" s="7"/>
      <c r="H136" s="30"/>
      <c r="I136" s="5"/>
      <c r="J136" s="30"/>
      <c r="K136" s="7"/>
      <c r="L136" s="30"/>
      <c r="M136" s="7"/>
      <c r="N136" s="35"/>
      <c r="O136" s="5"/>
      <c r="P136" s="30"/>
      <c r="Q136" s="7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7"/>
      <c r="AJ136" s="30"/>
      <c r="AK136" s="35"/>
      <c r="AL136" s="30"/>
      <c r="AM136" s="17"/>
    </row>
    <row r="137" spans="1:39" ht="14.7" thickBot="1" x14ac:dyDescent="0.6">
      <c r="A137" s="61"/>
      <c r="B137" s="14" t="s">
        <v>5</v>
      </c>
      <c r="C137" s="14"/>
      <c r="D137" s="32"/>
      <c r="E137" s="15"/>
      <c r="F137" s="37"/>
      <c r="G137" s="16"/>
      <c r="H137" s="32"/>
      <c r="I137" s="14"/>
      <c r="J137" s="32"/>
      <c r="K137" s="16"/>
      <c r="L137" s="32"/>
      <c r="M137" s="16"/>
      <c r="N137" s="37"/>
      <c r="O137" s="14"/>
      <c r="P137" s="32"/>
      <c r="Q137" s="16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16"/>
      <c r="AJ137" s="32"/>
      <c r="AK137" s="37"/>
      <c r="AL137" s="31"/>
      <c r="AM137" s="19"/>
    </row>
    <row r="138" spans="1:39" x14ac:dyDescent="0.55000000000000004">
      <c r="F138" s="39"/>
    </row>
    <row r="139" spans="1:39" x14ac:dyDescent="0.55000000000000004">
      <c r="F139" s="39"/>
    </row>
    <row r="140" spans="1:39" x14ac:dyDescent="0.55000000000000004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23"/>
      <c r="P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</row>
    <row r="141" spans="1:39" ht="20.399999999999999" x14ac:dyDescent="0.55000000000000004">
      <c r="A141" s="70" t="s">
        <v>0</v>
      </c>
      <c r="B141" s="70"/>
      <c r="C141" s="70"/>
      <c r="D141" s="70"/>
      <c r="E141" s="70"/>
      <c r="F141" s="70"/>
      <c r="G141" s="70"/>
      <c r="H141" s="40"/>
      <c r="J141" s="40"/>
      <c r="L141" s="40"/>
      <c r="N141" s="40"/>
      <c r="P141" s="40"/>
      <c r="R141" s="40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</row>
    <row r="143" spans="1:39" x14ac:dyDescent="0.55000000000000004">
      <c r="A143" s="71" t="s">
        <v>6</v>
      </c>
      <c r="B143" s="71"/>
      <c r="C143" s="71"/>
      <c r="D143" s="26"/>
    </row>
    <row r="145" spans="1:39" ht="14.7" thickBot="1" x14ac:dyDescent="0.6">
      <c r="A145" s="72" t="s">
        <v>31</v>
      </c>
      <c r="B145" s="72"/>
      <c r="C145" s="72"/>
      <c r="D145" s="73"/>
    </row>
    <row r="146" spans="1:39" s="1" customFormat="1" ht="45" customHeight="1" x14ac:dyDescent="0.55000000000000004">
      <c r="A146" s="20" t="s">
        <v>1</v>
      </c>
      <c r="B146" s="13" t="s">
        <v>8</v>
      </c>
      <c r="C146" s="54" t="s">
        <v>24</v>
      </c>
      <c r="D146" s="55"/>
      <c r="E146" s="55"/>
      <c r="F146" s="56"/>
      <c r="G146" s="54" t="s">
        <v>25</v>
      </c>
      <c r="H146" s="55"/>
      <c r="I146" s="55"/>
      <c r="J146" s="56"/>
      <c r="K146" s="54" t="s">
        <v>22</v>
      </c>
      <c r="L146" s="55"/>
      <c r="M146" s="55"/>
      <c r="N146" s="56"/>
      <c r="O146" s="54" t="s">
        <v>23</v>
      </c>
      <c r="P146" s="55"/>
      <c r="Q146" s="55"/>
      <c r="R146" s="56"/>
      <c r="S146" s="54" t="s">
        <v>29</v>
      </c>
      <c r="T146" s="55"/>
      <c r="U146" s="55"/>
      <c r="V146" s="56"/>
      <c r="W146" s="54" t="s">
        <v>26</v>
      </c>
      <c r="X146" s="55"/>
      <c r="Y146" s="55"/>
      <c r="Z146" s="56"/>
      <c r="AA146" s="54" t="s">
        <v>27</v>
      </c>
      <c r="AB146" s="55"/>
      <c r="AC146" s="55"/>
      <c r="AD146" s="56"/>
      <c r="AE146" s="54" t="s">
        <v>28</v>
      </c>
      <c r="AF146" s="55"/>
      <c r="AG146" s="55"/>
      <c r="AH146" s="56"/>
      <c r="AI146" s="65" t="s">
        <v>17</v>
      </c>
      <c r="AJ146" s="67" t="s">
        <v>18</v>
      </c>
      <c r="AK146" s="54" t="s">
        <v>19</v>
      </c>
      <c r="AL146" s="54" t="s">
        <v>20</v>
      </c>
      <c r="AM146" s="63" t="s">
        <v>2</v>
      </c>
    </row>
    <row r="147" spans="1:39" x14ac:dyDescent="0.55000000000000004">
      <c r="A147" s="21"/>
      <c r="B147" s="4"/>
      <c r="C147" s="33" t="s">
        <v>9</v>
      </c>
      <c r="D147" s="28" t="s">
        <v>10</v>
      </c>
      <c r="E147" s="25" t="s">
        <v>11</v>
      </c>
      <c r="F147" s="28" t="s">
        <v>12</v>
      </c>
      <c r="G147" s="24" t="s">
        <v>13</v>
      </c>
      <c r="H147" s="41" t="s">
        <v>14</v>
      </c>
      <c r="I147" s="3" t="s">
        <v>15</v>
      </c>
      <c r="J147" s="41" t="s">
        <v>30</v>
      </c>
      <c r="K147" s="24" t="s">
        <v>13</v>
      </c>
      <c r="L147" s="41" t="s">
        <v>14</v>
      </c>
      <c r="M147" s="3" t="s">
        <v>16</v>
      </c>
      <c r="N147" s="41" t="s">
        <v>30</v>
      </c>
      <c r="O147" s="2" t="s">
        <v>13</v>
      </c>
      <c r="P147" s="41" t="s">
        <v>14</v>
      </c>
      <c r="Q147" s="2" t="s">
        <v>15</v>
      </c>
      <c r="R147" s="41" t="s">
        <v>30</v>
      </c>
      <c r="S147" s="2" t="s">
        <v>13</v>
      </c>
      <c r="T147" s="41" t="s">
        <v>14</v>
      </c>
      <c r="U147" s="2" t="s">
        <v>15</v>
      </c>
      <c r="V147" s="41" t="s">
        <v>30</v>
      </c>
      <c r="W147" s="2" t="s">
        <v>13</v>
      </c>
      <c r="X147" s="41" t="s">
        <v>14</v>
      </c>
      <c r="Y147" s="2" t="s">
        <v>15</v>
      </c>
      <c r="Z147" s="41" t="s">
        <v>30</v>
      </c>
      <c r="AA147" s="2" t="s">
        <v>13</v>
      </c>
      <c r="AB147" s="41" t="s">
        <v>14</v>
      </c>
      <c r="AC147" s="2" t="s">
        <v>15</v>
      </c>
      <c r="AD147" s="41" t="s">
        <v>30</v>
      </c>
      <c r="AE147" s="2" t="s">
        <v>13</v>
      </c>
      <c r="AF147" s="41" t="s">
        <v>14</v>
      </c>
      <c r="AG147" s="2" t="s">
        <v>15</v>
      </c>
      <c r="AH147" s="41" t="s">
        <v>30</v>
      </c>
      <c r="AI147" s="66"/>
      <c r="AJ147" s="68"/>
      <c r="AK147" s="69"/>
      <c r="AL147" s="69"/>
      <c r="AM147" s="64"/>
    </row>
    <row r="148" spans="1:39" x14ac:dyDescent="0.55000000000000004">
      <c r="A148" s="57">
        <v>43941</v>
      </c>
      <c r="B148" s="8" t="s">
        <v>3</v>
      </c>
      <c r="C148" s="8"/>
      <c r="D148" s="29">
        <f>C148*25.35</f>
        <v>0</v>
      </c>
      <c r="E148" s="8"/>
      <c r="F148" s="29">
        <f>E148*30.42</f>
        <v>0</v>
      </c>
      <c r="G148" s="9"/>
      <c r="H148" s="29">
        <f>G148*39.74</f>
        <v>0</v>
      </c>
      <c r="I148" s="8"/>
      <c r="J148" s="29">
        <f>I148*51.66</f>
        <v>0</v>
      </c>
      <c r="K148" s="9"/>
      <c r="L148" s="29">
        <f>K148*21.11</f>
        <v>0</v>
      </c>
      <c r="M148" s="9"/>
      <c r="N148" s="34">
        <f>M148*25.33</f>
        <v>0</v>
      </c>
      <c r="O148" s="8"/>
      <c r="P148" s="29">
        <f>O148*33.52</f>
        <v>0</v>
      </c>
      <c r="Q148" s="9"/>
      <c r="R148" s="29">
        <f>Q148*40.22</f>
        <v>0</v>
      </c>
      <c r="S148" s="46"/>
      <c r="T148" s="29">
        <f>S148*41.9</f>
        <v>0</v>
      </c>
      <c r="U148" s="46"/>
      <c r="V148" s="29">
        <f>U148*50.28</f>
        <v>0</v>
      </c>
      <c r="W148" s="46"/>
      <c r="X148" s="29">
        <f>W148*25.62</f>
        <v>0</v>
      </c>
      <c r="Y148" s="46"/>
      <c r="Z148" s="29">
        <f>Y148*30.74</f>
        <v>0</v>
      </c>
      <c r="AA148" s="46"/>
      <c r="AB148" s="29">
        <f>AA148*38.41</f>
        <v>0</v>
      </c>
      <c r="AC148" s="46"/>
      <c r="AD148" s="29">
        <f>AC148*46.1</f>
        <v>0</v>
      </c>
      <c r="AE148" s="46"/>
      <c r="AF148" s="29">
        <f>AE148*51.23</f>
        <v>0</v>
      </c>
      <c r="AG148" s="46"/>
      <c r="AH148" s="29">
        <f>AG148*61.48</f>
        <v>0</v>
      </c>
      <c r="AI148" s="50"/>
      <c r="AJ148" s="29">
        <f>AI148*11.51</f>
        <v>0</v>
      </c>
      <c r="AK148" s="46"/>
      <c r="AL148" s="29">
        <f>AK148*17.5</f>
        <v>0</v>
      </c>
      <c r="AM148" s="43">
        <f>D148+F148+H148+J148+L148+N148+P148+R148+T148+V148+X148+Z148+AB148+AD148+AF148+AH148+AJ148+AL148</f>
        <v>0</v>
      </c>
    </row>
    <row r="149" spans="1:39" x14ac:dyDescent="0.55000000000000004">
      <c r="A149" s="58"/>
      <c r="B149" s="5" t="s">
        <v>4</v>
      </c>
      <c r="C149" s="5"/>
      <c r="D149" s="30"/>
      <c r="E149" s="5"/>
      <c r="F149" s="30"/>
      <c r="G149" s="7"/>
      <c r="H149" s="30"/>
      <c r="I149" s="5"/>
      <c r="J149" s="30"/>
      <c r="K149" s="7"/>
      <c r="L149" s="30"/>
      <c r="M149" s="7"/>
      <c r="N149" s="35"/>
      <c r="O149" s="5"/>
      <c r="P149" s="30"/>
      <c r="Q149" s="7"/>
      <c r="R149" s="30"/>
      <c r="S149" s="47"/>
      <c r="T149" s="30"/>
      <c r="U149" s="47"/>
      <c r="V149" s="30"/>
      <c r="W149" s="47"/>
      <c r="X149" s="30"/>
      <c r="Y149" s="47"/>
      <c r="Z149" s="30"/>
      <c r="AA149" s="47"/>
      <c r="AB149" s="30"/>
      <c r="AC149" s="47"/>
      <c r="AD149" s="30"/>
      <c r="AE149" s="47"/>
      <c r="AF149" s="30"/>
      <c r="AG149" s="47"/>
      <c r="AH149" s="30"/>
      <c r="AI149" s="51"/>
      <c r="AJ149" s="30"/>
      <c r="AK149" s="47"/>
      <c r="AL149" s="30"/>
      <c r="AM149" s="17"/>
    </row>
    <row r="150" spans="1:39" x14ac:dyDescent="0.55000000000000004">
      <c r="A150" s="59"/>
      <c r="B150" s="10" t="s">
        <v>5</v>
      </c>
      <c r="C150" s="10"/>
      <c r="D150" s="31"/>
      <c r="E150" s="10"/>
      <c r="F150" s="31"/>
      <c r="G150" s="11"/>
      <c r="H150" s="31"/>
      <c r="I150" s="10"/>
      <c r="J150" s="31"/>
      <c r="K150" s="11"/>
      <c r="L150" s="31"/>
      <c r="M150" s="11"/>
      <c r="N150" s="36"/>
      <c r="O150" s="10"/>
      <c r="P150" s="31"/>
      <c r="Q150" s="11"/>
      <c r="R150" s="31"/>
      <c r="S150" s="48"/>
      <c r="T150" s="31"/>
      <c r="U150" s="48"/>
      <c r="V150" s="31"/>
      <c r="W150" s="48"/>
      <c r="X150" s="31"/>
      <c r="Y150" s="48"/>
      <c r="Z150" s="31"/>
      <c r="AA150" s="48"/>
      <c r="AB150" s="31"/>
      <c r="AC150" s="48"/>
      <c r="AD150" s="31"/>
      <c r="AE150" s="48"/>
      <c r="AF150" s="31"/>
      <c r="AG150" s="48"/>
      <c r="AH150" s="31"/>
      <c r="AI150" s="52"/>
      <c r="AJ150" s="31"/>
      <c r="AK150" s="48"/>
      <c r="AL150" s="31"/>
      <c r="AM150" s="18"/>
    </row>
    <row r="151" spans="1:39" x14ac:dyDescent="0.55000000000000004">
      <c r="A151" s="57">
        <v>43942</v>
      </c>
      <c r="B151" s="8" t="s">
        <v>3</v>
      </c>
      <c r="C151" s="8"/>
      <c r="D151" s="29">
        <f>C151*25.35</f>
        <v>0</v>
      </c>
      <c r="E151" s="8"/>
      <c r="F151" s="29">
        <f>E151*30.42</f>
        <v>0</v>
      </c>
      <c r="G151" s="9"/>
      <c r="H151" s="29">
        <f>G151*39.74</f>
        <v>0</v>
      </c>
      <c r="I151" s="8"/>
      <c r="J151" s="29">
        <f>I151*51.66</f>
        <v>0</v>
      </c>
      <c r="K151" s="9"/>
      <c r="L151" s="29">
        <f>K151*21.11</f>
        <v>0</v>
      </c>
      <c r="M151" s="9"/>
      <c r="N151" s="34">
        <f>M151*25.33</f>
        <v>0</v>
      </c>
      <c r="O151" s="8"/>
      <c r="P151" s="29">
        <f>O151*33.52</f>
        <v>0</v>
      </c>
      <c r="Q151" s="9"/>
      <c r="R151" s="29">
        <f>Q151*40.22</f>
        <v>0</v>
      </c>
      <c r="S151" s="46"/>
      <c r="T151" s="29">
        <f>S151*41.9</f>
        <v>0</v>
      </c>
      <c r="U151" s="46"/>
      <c r="V151" s="29">
        <f>U151*50.28</f>
        <v>0</v>
      </c>
      <c r="W151" s="46"/>
      <c r="X151" s="29">
        <f>W151*25.62</f>
        <v>0</v>
      </c>
      <c r="Y151" s="46"/>
      <c r="Z151" s="29">
        <f>Y151*30.74</f>
        <v>0</v>
      </c>
      <c r="AA151" s="46"/>
      <c r="AB151" s="29">
        <f>AA151*38.41</f>
        <v>0</v>
      </c>
      <c r="AC151" s="46"/>
      <c r="AD151" s="29">
        <f>AC151*46.1</f>
        <v>0</v>
      </c>
      <c r="AE151" s="46"/>
      <c r="AF151" s="29">
        <f>AE151*51.23</f>
        <v>0</v>
      </c>
      <c r="AG151" s="46"/>
      <c r="AH151" s="29">
        <f>AG151*61.48</f>
        <v>0</v>
      </c>
      <c r="AI151" s="50"/>
      <c r="AJ151" s="29">
        <f>AI151*11.51</f>
        <v>0</v>
      </c>
      <c r="AK151" s="46"/>
      <c r="AL151" s="29">
        <f>AK151*17.5</f>
        <v>0</v>
      </c>
      <c r="AM151" s="43">
        <f>D151+F151+H151+J151+L151+N151+P151+R151+T151+V151+X151+Z151+AB151+AD151+AF151+AH151+AJ151+AL151</f>
        <v>0</v>
      </c>
    </row>
    <row r="152" spans="1:39" x14ac:dyDescent="0.55000000000000004">
      <c r="A152" s="58"/>
      <c r="B152" s="5" t="s">
        <v>4</v>
      </c>
      <c r="C152" s="5"/>
      <c r="D152" s="30"/>
      <c r="E152" s="5"/>
      <c r="F152" s="30"/>
      <c r="G152" s="7"/>
      <c r="H152" s="30"/>
      <c r="I152" s="5"/>
      <c r="J152" s="30"/>
      <c r="K152" s="7"/>
      <c r="L152" s="30"/>
      <c r="M152" s="7"/>
      <c r="N152" s="35"/>
      <c r="O152" s="5"/>
      <c r="P152" s="30"/>
      <c r="Q152" s="7"/>
      <c r="R152" s="30"/>
      <c r="S152" s="47"/>
      <c r="T152" s="30"/>
      <c r="U152" s="47"/>
      <c r="V152" s="30"/>
      <c r="W152" s="47"/>
      <c r="X152" s="30"/>
      <c r="Y152" s="47"/>
      <c r="Z152" s="30"/>
      <c r="AA152" s="47"/>
      <c r="AB152" s="30"/>
      <c r="AC152" s="47"/>
      <c r="AD152" s="30"/>
      <c r="AE152" s="47"/>
      <c r="AF152" s="30"/>
      <c r="AG152" s="47"/>
      <c r="AH152" s="30"/>
      <c r="AI152" s="51"/>
      <c r="AJ152" s="30"/>
      <c r="AK152" s="47"/>
      <c r="AL152" s="30"/>
      <c r="AM152" s="17"/>
    </row>
    <row r="153" spans="1:39" x14ac:dyDescent="0.55000000000000004">
      <c r="A153" s="59"/>
      <c r="B153" s="10" t="s">
        <v>5</v>
      </c>
      <c r="C153" s="10"/>
      <c r="D153" s="31"/>
      <c r="E153" s="10"/>
      <c r="F153" s="31"/>
      <c r="G153" s="11"/>
      <c r="H153" s="31"/>
      <c r="I153" s="10"/>
      <c r="J153" s="31"/>
      <c r="K153" s="11"/>
      <c r="L153" s="31"/>
      <c r="M153" s="11"/>
      <c r="N153" s="36"/>
      <c r="O153" s="10"/>
      <c r="P153" s="31"/>
      <c r="Q153" s="11"/>
      <c r="R153" s="31"/>
      <c r="S153" s="48"/>
      <c r="T153" s="31"/>
      <c r="U153" s="48"/>
      <c r="V153" s="31"/>
      <c r="W153" s="48"/>
      <c r="X153" s="31"/>
      <c r="Y153" s="48"/>
      <c r="Z153" s="31"/>
      <c r="AA153" s="48"/>
      <c r="AB153" s="31"/>
      <c r="AC153" s="48"/>
      <c r="AD153" s="31"/>
      <c r="AE153" s="48"/>
      <c r="AF153" s="31"/>
      <c r="AG153" s="48"/>
      <c r="AH153" s="31"/>
      <c r="AI153" s="52"/>
      <c r="AJ153" s="31"/>
      <c r="AK153" s="48"/>
      <c r="AL153" s="31"/>
      <c r="AM153" s="18"/>
    </row>
    <row r="154" spans="1:39" x14ac:dyDescent="0.55000000000000004">
      <c r="A154" s="57">
        <v>43943</v>
      </c>
      <c r="B154" s="8" t="s">
        <v>3</v>
      </c>
      <c r="C154" s="8"/>
      <c r="D154" s="29">
        <f>C154*25.35</f>
        <v>0</v>
      </c>
      <c r="E154" s="8"/>
      <c r="F154" s="29">
        <f>E154*30.42</f>
        <v>0</v>
      </c>
      <c r="G154" s="9"/>
      <c r="H154" s="29">
        <f>G154*39.74</f>
        <v>0</v>
      </c>
      <c r="I154" s="8"/>
      <c r="J154" s="29">
        <f>I154*51.66</f>
        <v>0</v>
      </c>
      <c r="K154" s="9"/>
      <c r="L154" s="29">
        <f>K154*21.11</f>
        <v>0</v>
      </c>
      <c r="M154" s="9"/>
      <c r="N154" s="34">
        <f>M154*25.33</f>
        <v>0</v>
      </c>
      <c r="O154" s="8"/>
      <c r="P154" s="29">
        <f>O154*33.52</f>
        <v>0</v>
      </c>
      <c r="Q154" s="9"/>
      <c r="R154" s="29">
        <f>Q154*40.22</f>
        <v>0</v>
      </c>
      <c r="S154" s="46"/>
      <c r="T154" s="29">
        <f>S154*41.9</f>
        <v>0</v>
      </c>
      <c r="U154" s="46"/>
      <c r="V154" s="29">
        <f>U154*50.28</f>
        <v>0</v>
      </c>
      <c r="W154" s="46"/>
      <c r="X154" s="29">
        <f>W154*25.62</f>
        <v>0</v>
      </c>
      <c r="Y154" s="46"/>
      <c r="Z154" s="29">
        <f>Y154*30.74</f>
        <v>0</v>
      </c>
      <c r="AA154" s="46"/>
      <c r="AB154" s="29">
        <f>AA154*38.41</f>
        <v>0</v>
      </c>
      <c r="AC154" s="46"/>
      <c r="AD154" s="29">
        <f>AC154*46.1</f>
        <v>0</v>
      </c>
      <c r="AE154" s="46"/>
      <c r="AF154" s="29">
        <f>AE154*51.23</f>
        <v>0</v>
      </c>
      <c r="AG154" s="46"/>
      <c r="AH154" s="29">
        <f>AG154*61.48</f>
        <v>0</v>
      </c>
      <c r="AI154" s="50"/>
      <c r="AJ154" s="29">
        <f>AI154*11.51</f>
        <v>0</v>
      </c>
      <c r="AK154" s="46"/>
      <c r="AL154" s="29">
        <f>AK154*17.5</f>
        <v>0</v>
      </c>
      <c r="AM154" s="43">
        <f>D154+F154+H154+J154+L154+N154+P154+R154+T154+V154+X154+Z154+AB154+AD154+AF154+AH154+AJ154+AL154</f>
        <v>0</v>
      </c>
    </row>
    <row r="155" spans="1:39" x14ac:dyDescent="0.55000000000000004">
      <c r="A155" s="58"/>
      <c r="B155" s="5" t="s">
        <v>4</v>
      </c>
      <c r="C155" s="5"/>
      <c r="D155" s="30"/>
      <c r="E155" s="5"/>
      <c r="F155" s="30"/>
      <c r="G155" s="7"/>
      <c r="H155" s="30"/>
      <c r="I155" s="5"/>
      <c r="J155" s="30"/>
      <c r="K155" s="7"/>
      <c r="L155" s="30"/>
      <c r="M155" s="7"/>
      <c r="N155" s="35"/>
      <c r="O155" s="5"/>
      <c r="P155" s="30"/>
      <c r="Q155" s="7"/>
      <c r="R155" s="30"/>
      <c r="S155" s="47"/>
      <c r="T155" s="30"/>
      <c r="U155" s="47"/>
      <c r="V155" s="30"/>
      <c r="W155" s="47"/>
      <c r="X155" s="30"/>
      <c r="Y155" s="47"/>
      <c r="Z155" s="30"/>
      <c r="AA155" s="47"/>
      <c r="AB155" s="30"/>
      <c r="AC155" s="47"/>
      <c r="AD155" s="30"/>
      <c r="AE155" s="47"/>
      <c r="AF155" s="30"/>
      <c r="AG155" s="47"/>
      <c r="AH155" s="30"/>
      <c r="AI155" s="51"/>
      <c r="AJ155" s="30"/>
      <c r="AK155" s="47"/>
      <c r="AL155" s="30"/>
      <c r="AM155" s="17"/>
    </row>
    <row r="156" spans="1:39" x14ac:dyDescent="0.55000000000000004">
      <c r="A156" s="59"/>
      <c r="B156" s="10" t="s">
        <v>5</v>
      </c>
      <c r="C156" s="10"/>
      <c r="D156" s="31"/>
      <c r="E156" s="10"/>
      <c r="F156" s="31"/>
      <c r="G156" s="11"/>
      <c r="H156" s="31"/>
      <c r="I156" s="10"/>
      <c r="J156" s="31"/>
      <c r="K156" s="11"/>
      <c r="L156" s="31"/>
      <c r="M156" s="11"/>
      <c r="N156" s="36"/>
      <c r="O156" s="10"/>
      <c r="P156" s="31"/>
      <c r="Q156" s="11"/>
      <c r="R156" s="31"/>
      <c r="S156" s="48"/>
      <c r="T156" s="31"/>
      <c r="U156" s="48"/>
      <c r="V156" s="31"/>
      <c r="W156" s="48"/>
      <c r="X156" s="31"/>
      <c r="Y156" s="48"/>
      <c r="Z156" s="31"/>
      <c r="AA156" s="48"/>
      <c r="AB156" s="31"/>
      <c r="AC156" s="48"/>
      <c r="AD156" s="31"/>
      <c r="AE156" s="48"/>
      <c r="AF156" s="31"/>
      <c r="AG156" s="48"/>
      <c r="AH156" s="31"/>
      <c r="AI156" s="52"/>
      <c r="AJ156" s="31"/>
      <c r="AK156" s="48"/>
      <c r="AL156" s="31"/>
      <c r="AM156" s="18"/>
    </row>
    <row r="157" spans="1:39" x14ac:dyDescent="0.55000000000000004">
      <c r="A157" s="57">
        <v>43944</v>
      </c>
      <c r="B157" s="8" t="s">
        <v>3</v>
      </c>
      <c r="C157" s="8"/>
      <c r="D157" s="29">
        <f>C157*25.35</f>
        <v>0</v>
      </c>
      <c r="E157" s="8"/>
      <c r="F157" s="29">
        <f>E157*30.42</f>
        <v>0</v>
      </c>
      <c r="G157" s="9"/>
      <c r="H157" s="29">
        <f>G157*39.74</f>
        <v>0</v>
      </c>
      <c r="I157" s="8"/>
      <c r="J157" s="29">
        <f>I157*51.66</f>
        <v>0</v>
      </c>
      <c r="K157" s="9"/>
      <c r="L157" s="29">
        <f>K157*21.11</f>
        <v>0</v>
      </c>
      <c r="M157" s="9"/>
      <c r="N157" s="34">
        <f>M157*25.33</f>
        <v>0</v>
      </c>
      <c r="O157" s="8"/>
      <c r="P157" s="29">
        <f>O157*33.52</f>
        <v>0</v>
      </c>
      <c r="Q157" s="9"/>
      <c r="R157" s="29">
        <f>Q157*40.22</f>
        <v>0</v>
      </c>
      <c r="S157" s="46"/>
      <c r="T157" s="29">
        <f>S157*41.9</f>
        <v>0</v>
      </c>
      <c r="U157" s="46"/>
      <c r="V157" s="29">
        <f>U157*50.28</f>
        <v>0</v>
      </c>
      <c r="W157" s="46"/>
      <c r="X157" s="29">
        <f>W157*25.62</f>
        <v>0</v>
      </c>
      <c r="Y157" s="46"/>
      <c r="Z157" s="29">
        <f>Y157*30.74</f>
        <v>0</v>
      </c>
      <c r="AA157" s="46"/>
      <c r="AB157" s="29">
        <f>AA157*38.41</f>
        <v>0</v>
      </c>
      <c r="AC157" s="46"/>
      <c r="AD157" s="29">
        <f>AC157*46.1</f>
        <v>0</v>
      </c>
      <c r="AE157" s="46"/>
      <c r="AF157" s="29">
        <f>AE157*51.23</f>
        <v>0</v>
      </c>
      <c r="AG157" s="46"/>
      <c r="AH157" s="29">
        <f>AG157*61.48</f>
        <v>0</v>
      </c>
      <c r="AI157" s="50"/>
      <c r="AJ157" s="29">
        <f>AI157*11.51</f>
        <v>0</v>
      </c>
      <c r="AK157" s="46"/>
      <c r="AL157" s="29">
        <f>AK157*17.5</f>
        <v>0</v>
      </c>
      <c r="AM157" s="43">
        <f>D157+F157+H157+J157+L157+N157+P157+R157+T157+V157+X157+Z157+AB157+AD157+AF157+AH157+AJ157+AL157</f>
        <v>0</v>
      </c>
    </row>
    <row r="158" spans="1:39" x14ac:dyDescent="0.55000000000000004">
      <c r="A158" s="58"/>
      <c r="B158" s="5" t="s">
        <v>4</v>
      </c>
      <c r="C158" s="5"/>
      <c r="D158" s="30"/>
      <c r="E158" s="5"/>
      <c r="F158" s="30"/>
      <c r="G158" s="7"/>
      <c r="H158" s="30"/>
      <c r="I158" s="5"/>
      <c r="J158" s="30"/>
      <c r="K158" s="7"/>
      <c r="L158" s="30"/>
      <c r="M158" s="7"/>
      <c r="N158" s="35"/>
      <c r="O158" s="5"/>
      <c r="P158" s="30"/>
      <c r="Q158" s="7"/>
      <c r="R158" s="30"/>
      <c r="S158" s="47"/>
      <c r="T158" s="30"/>
      <c r="U158" s="47"/>
      <c r="V158" s="30"/>
      <c r="W158" s="47"/>
      <c r="X158" s="30"/>
      <c r="Y158" s="47"/>
      <c r="Z158" s="30"/>
      <c r="AA158" s="47"/>
      <c r="AB158" s="30"/>
      <c r="AC158" s="47"/>
      <c r="AD158" s="30"/>
      <c r="AE158" s="47"/>
      <c r="AF158" s="30"/>
      <c r="AG158" s="47"/>
      <c r="AH158" s="30"/>
      <c r="AI158" s="51"/>
      <c r="AJ158" s="30"/>
      <c r="AK158" s="47"/>
      <c r="AL158" s="30"/>
      <c r="AM158" s="17"/>
    </row>
    <row r="159" spans="1:39" x14ac:dyDescent="0.55000000000000004">
      <c r="A159" s="59"/>
      <c r="B159" s="10" t="s">
        <v>5</v>
      </c>
      <c r="C159" s="10"/>
      <c r="D159" s="31"/>
      <c r="E159" s="10"/>
      <c r="F159" s="31"/>
      <c r="G159" s="11"/>
      <c r="H159" s="31"/>
      <c r="I159" s="10"/>
      <c r="J159" s="31"/>
      <c r="K159" s="11"/>
      <c r="L159" s="31"/>
      <c r="M159" s="11"/>
      <c r="N159" s="36"/>
      <c r="O159" s="10"/>
      <c r="P159" s="31"/>
      <c r="Q159" s="11"/>
      <c r="R159" s="31"/>
      <c r="S159" s="48"/>
      <c r="T159" s="31"/>
      <c r="U159" s="48"/>
      <c r="V159" s="31"/>
      <c r="W159" s="48"/>
      <c r="X159" s="31"/>
      <c r="Y159" s="48"/>
      <c r="Z159" s="31"/>
      <c r="AA159" s="48"/>
      <c r="AB159" s="31"/>
      <c r="AC159" s="48"/>
      <c r="AD159" s="31"/>
      <c r="AE159" s="48"/>
      <c r="AF159" s="31"/>
      <c r="AG159" s="48"/>
      <c r="AH159" s="31"/>
      <c r="AI159" s="52"/>
      <c r="AJ159" s="31"/>
      <c r="AK159" s="48"/>
      <c r="AL159" s="31"/>
      <c r="AM159" s="18"/>
    </row>
    <row r="160" spans="1:39" x14ac:dyDescent="0.55000000000000004">
      <c r="A160" s="57">
        <v>43945</v>
      </c>
      <c r="B160" s="8" t="s">
        <v>3</v>
      </c>
      <c r="C160" s="8"/>
      <c r="D160" s="29">
        <f>C160*25.35</f>
        <v>0</v>
      </c>
      <c r="E160" s="8"/>
      <c r="F160" s="29">
        <f>E160*30.42</f>
        <v>0</v>
      </c>
      <c r="G160" s="9"/>
      <c r="H160" s="29">
        <f>G160*39.74</f>
        <v>0</v>
      </c>
      <c r="I160" s="8"/>
      <c r="J160" s="29">
        <f>I160*51.66</f>
        <v>0</v>
      </c>
      <c r="K160" s="9"/>
      <c r="L160" s="29">
        <f>K160*21.11</f>
        <v>0</v>
      </c>
      <c r="M160" s="9"/>
      <c r="N160" s="34">
        <f>M160*25.33</f>
        <v>0</v>
      </c>
      <c r="O160" s="8"/>
      <c r="P160" s="29">
        <f>O160*33.52</f>
        <v>0</v>
      </c>
      <c r="Q160" s="9"/>
      <c r="R160" s="29">
        <f>Q160*40.22</f>
        <v>0</v>
      </c>
      <c r="S160" s="46"/>
      <c r="T160" s="29">
        <f>S160*41.9</f>
        <v>0</v>
      </c>
      <c r="U160" s="46"/>
      <c r="V160" s="29">
        <f>U160*50.28</f>
        <v>0</v>
      </c>
      <c r="W160" s="46"/>
      <c r="X160" s="29">
        <f>W160*25.62</f>
        <v>0</v>
      </c>
      <c r="Y160" s="46"/>
      <c r="Z160" s="29">
        <f>Y160*30.74</f>
        <v>0</v>
      </c>
      <c r="AA160" s="46"/>
      <c r="AB160" s="29">
        <f>AA160*38.41</f>
        <v>0</v>
      </c>
      <c r="AC160" s="46"/>
      <c r="AD160" s="29">
        <f>AC160*46.1</f>
        <v>0</v>
      </c>
      <c r="AE160" s="46"/>
      <c r="AF160" s="29">
        <f>AE160*51.23</f>
        <v>0</v>
      </c>
      <c r="AG160" s="46"/>
      <c r="AH160" s="29">
        <f>AG160*61.48</f>
        <v>0</v>
      </c>
      <c r="AI160" s="50"/>
      <c r="AJ160" s="29">
        <f>AI160*11.51</f>
        <v>0</v>
      </c>
      <c r="AK160" s="46"/>
      <c r="AL160" s="29">
        <f>AK160*17.5</f>
        <v>0</v>
      </c>
      <c r="AM160" s="43">
        <f>D160+F160+H160+J160+L160+N160+P160+R160+T160+V160+X160+Z160+AB160+AD160+AF160+AH160+AJ160+AL160</f>
        <v>0</v>
      </c>
    </row>
    <row r="161" spans="1:39" x14ac:dyDescent="0.55000000000000004">
      <c r="A161" s="58"/>
      <c r="B161" s="5" t="s">
        <v>4</v>
      </c>
      <c r="C161" s="5"/>
      <c r="D161" s="30"/>
      <c r="E161" s="5"/>
      <c r="F161" s="30"/>
      <c r="G161" s="7"/>
      <c r="H161" s="30"/>
      <c r="I161" s="5"/>
      <c r="J161" s="30"/>
      <c r="K161" s="7"/>
      <c r="L161" s="30"/>
      <c r="M161" s="7"/>
      <c r="N161" s="35"/>
      <c r="O161" s="5"/>
      <c r="P161" s="30"/>
      <c r="Q161" s="7"/>
      <c r="R161" s="30"/>
      <c r="S161" s="47"/>
      <c r="T161" s="30"/>
      <c r="U161" s="47"/>
      <c r="V161" s="30"/>
      <c r="W161" s="47"/>
      <c r="X161" s="30"/>
      <c r="Y161" s="47"/>
      <c r="Z161" s="30"/>
      <c r="AA161" s="47"/>
      <c r="AB161" s="30"/>
      <c r="AC161" s="47"/>
      <c r="AD161" s="30"/>
      <c r="AE161" s="47"/>
      <c r="AF161" s="30"/>
      <c r="AG161" s="47"/>
      <c r="AH161" s="30"/>
      <c r="AI161" s="51"/>
      <c r="AJ161" s="30"/>
      <c r="AK161" s="47"/>
      <c r="AL161" s="30"/>
      <c r="AM161" s="17"/>
    </row>
    <row r="162" spans="1:39" ht="14.7" thickBot="1" x14ac:dyDescent="0.6">
      <c r="A162" s="59"/>
      <c r="B162" s="14" t="s">
        <v>5</v>
      </c>
      <c r="C162" s="14"/>
      <c r="D162" s="32"/>
      <c r="E162" s="14"/>
      <c r="F162" s="32"/>
      <c r="G162" s="16"/>
      <c r="H162" s="32"/>
      <c r="I162" s="14"/>
      <c r="J162" s="32"/>
      <c r="K162" s="16"/>
      <c r="L162" s="32"/>
      <c r="M162" s="16"/>
      <c r="N162" s="37"/>
      <c r="O162" s="14"/>
      <c r="P162" s="32"/>
      <c r="Q162" s="16"/>
      <c r="R162" s="32"/>
      <c r="S162" s="49"/>
      <c r="T162" s="32"/>
      <c r="U162" s="49"/>
      <c r="V162" s="32"/>
      <c r="W162" s="49"/>
      <c r="X162" s="32"/>
      <c r="Y162" s="49"/>
      <c r="Z162" s="32"/>
      <c r="AA162" s="49"/>
      <c r="AB162" s="32"/>
      <c r="AC162" s="49"/>
      <c r="AD162" s="32"/>
      <c r="AE162" s="49"/>
      <c r="AF162" s="32"/>
      <c r="AG162" s="49"/>
      <c r="AH162" s="32"/>
      <c r="AI162" s="53"/>
      <c r="AJ162" s="32"/>
      <c r="AK162" s="49"/>
      <c r="AL162" s="32"/>
      <c r="AM162" s="19"/>
    </row>
    <row r="163" spans="1:39" x14ac:dyDescent="0.55000000000000004">
      <c r="A163" s="60" t="s">
        <v>7</v>
      </c>
      <c r="B163" s="12" t="s">
        <v>3</v>
      </c>
      <c r="C163" s="12">
        <f t="shared" ref="C163:AK163" si="5">SUM(C148:C160)</f>
        <v>0</v>
      </c>
      <c r="D163" s="38">
        <f t="shared" si="5"/>
        <v>0</v>
      </c>
      <c r="E163" s="12">
        <f t="shared" si="5"/>
        <v>0</v>
      </c>
      <c r="F163" s="38">
        <f t="shared" si="5"/>
        <v>0</v>
      </c>
      <c r="G163" s="12">
        <f t="shared" si="5"/>
        <v>0</v>
      </c>
      <c r="H163" s="38">
        <f t="shared" si="5"/>
        <v>0</v>
      </c>
      <c r="I163" s="12">
        <f t="shared" si="5"/>
        <v>0</v>
      </c>
      <c r="J163" s="38">
        <f t="shared" si="5"/>
        <v>0</v>
      </c>
      <c r="K163" s="12">
        <f t="shared" si="5"/>
        <v>0</v>
      </c>
      <c r="L163" s="38">
        <f t="shared" si="5"/>
        <v>0</v>
      </c>
      <c r="M163" s="12">
        <f t="shared" si="5"/>
        <v>0</v>
      </c>
      <c r="N163" s="38">
        <f t="shared" si="5"/>
        <v>0</v>
      </c>
      <c r="O163" s="12">
        <f t="shared" si="5"/>
        <v>0</v>
      </c>
      <c r="P163" s="38">
        <f t="shared" si="5"/>
        <v>0</v>
      </c>
      <c r="Q163" s="12">
        <f t="shared" si="5"/>
        <v>0</v>
      </c>
      <c r="R163" s="38">
        <f t="shared" si="5"/>
        <v>0</v>
      </c>
      <c r="S163" s="12">
        <f t="shared" si="5"/>
        <v>0</v>
      </c>
      <c r="T163" s="38">
        <f t="shared" si="5"/>
        <v>0</v>
      </c>
      <c r="U163" s="12">
        <f t="shared" si="5"/>
        <v>0</v>
      </c>
      <c r="V163" s="38">
        <f t="shared" si="5"/>
        <v>0</v>
      </c>
      <c r="W163" s="12">
        <f t="shared" si="5"/>
        <v>0</v>
      </c>
      <c r="X163" s="38">
        <f t="shared" si="5"/>
        <v>0</v>
      </c>
      <c r="Y163" s="12">
        <f t="shared" si="5"/>
        <v>0</v>
      </c>
      <c r="Z163" s="38">
        <f t="shared" si="5"/>
        <v>0</v>
      </c>
      <c r="AA163" s="12">
        <f t="shared" si="5"/>
        <v>0</v>
      </c>
      <c r="AB163" s="38">
        <f t="shared" si="5"/>
        <v>0</v>
      </c>
      <c r="AC163" s="12">
        <f t="shared" si="5"/>
        <v>0</v>
      </c>
      <c r="AD163" s="38">
        <f t="shared" si="5"/>
        <v>0</v>
      </c>
      <c r="AE163" s="12">
        <f t="shared" si="5"/>
        <v>0</v>
      </c>
      <c r="AF163" s="38">
        <f t="shared" si="5"/>
        <v>0</v>
      </c>
      <c r="AG163" s="12">
        <f t="shared" si="5"/>
        <v>0</v>
      </c>
      <c r="AH163" s="38">
        <f t="shared" si="5"/>
        <v>0</v>
      </c>
      <c r="AI163" s="12">
        <f t="shared" si="5"/>
        <v>0</v>
      </c>
      <c r="AJ163" s="38">
        <f t="shared" si="5"/>
        <v>0</v>
      </c>
      <c r="AK163" s="12">
        <f t="shared" si="5"/>
        <v>0</v>
      </c>
      <c r="AL163" s="29">
        <f>AK163*17.5</f>
        <v>0</v>
      </c>
      <c r="AM163" s="43">
        <f>D163+F163+H163+J163+L163+N163+P163+R163+T163+V163+X163+Z163+AB163+AD163+AF163+AH163+AJ163+AL163</f>
        <v>0</v>
      </c>
    </row>
    <row r="164" spans="1:39" x14ac:dyDescent="0.55000000000000004">
      <c r="A164" s="60"/>
      <c r="B164" s="5" t="s">
        <v>4</v>
      </c>
      <c r="C164" s="5"/>
      <c r="D164" s="30"/>
      <c r="E164" s="6"/>
      <c r="F164" s="35"/>
      <c r="G164" s="7"/>
      <c r="H164" s="30"/>
      <c r="I164" s="5"/>
      <c r="J164" s="30"/>
      <c r="K164" s="7"/>
      <c r="L164" s="30"/>
      <c r="M164" s="7"/>
      <c r="N164" s="35"/>
      <c r="O164" s="5"/>
      <c r="P164" s="30"/>
      <c r="Q164" s="7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7"/>
      <c r="AJ164" s="30"/>
      <c r="AK164" s="35"/>
      <c r="AL164" s="30"/>
      <c r="AM164" s="17"/>
    </row>
    <row r="165" spans="1:39" ht="14.7" thickBot="1" x14ac:dyDescent="0.6">
      <c r="A165" s="61"/>
      <c r="B165" s="14" t="s">
        <v>5</v>
      </c>
      <c r="C165" s="14"/>
      <c r="D165" s="32"/>
      <c r="E165" s="15"/>
      <c r="F165" s="37"/>
      <c r="G165" s="16"/>
      <c r="H165" s="32"/>
      <c r="I165" s="14"/>
      <c r="J165" s="32"/>
      <c r="K165" s="16"/>
      <c r="L165" s="32"/>
      <c r="M165" s="16"/>
      <c r="N165" s="37"/>
      <c r="O165" s="14"/>
      <c r="P165" s="32"/>
      <c r="Q165" s="16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16"/>
      <c r="AJ165" s="32"/>
      <c r="AK165" s="37"/>
      <c r="AL165" s="31"/>
      <c r="AM165" s="19"/>
    </row>
    <row r="166" spans="1:39" x14ac:dyDescent="0.55000000000000004">
      <c r="F166" s="39"/>
    </row>
    <row r="167" spans="1:39" x14ac:dyDescent="0.55000000000000004">
      <c r="F167" s="39"/>
    </row>
    <row r="168" spans="1:39" x14ac:dyDescent="0.55000000000000004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23"/>
      <c r="P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</row>
    <row r="169" spans="1:39" ht="20.399999999999999" x14ac:dyDescent="0.55000000000000004">
      <c r="A169" s="70" t="s">
        <v>0</v>
      </c>
      <c r="B169" s="70"/>
      <c r="C169" s="70"/>
      <c r="D169" s="70"/>
      <c r="E169" s="70"/>
      <c r="F169" s="70"/>
      <c r="G169" s="70"/>
      <c r="H169" s="40"/>
      <c r="J169" s="40"/>
      <c r="L169" s="40"/>
      <c r="N169" s="40"/>
      <c r="P169" s="40"/>
      <c r="R169" s="40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</row>
    <row r="171" spans="1:39" x14ac:dyDescent="0.55000000000000004">
      <c r="A171" s="71" t="s">
        <v>6</v>
      </c>
      <c r="B171" s="71"/>
      <c r="C171" s="71"/>
      <c r="D171" s="26"/>
    </row>
    <row r="173" spans="1:39" ht="14.7" thickBot="1" x14ac:dyDescent="0.6">
      <c r="A173" s="72" t="s">
        <v>31</v>
      </c>
      <c r="B173" s="72"/>
      <c r="C173" s="72"/>
      <c r="D173" s="73"/>
    </row>
    <row r="174" spans="1:39" s="1" customFormat="1" ht="45" customHeight="1" x14ac:dyDescent="0.55000000000000004">
      <c r="A174" s="20" t="s">
        <v>1</v>
      </c>
      <c r="B174" s="13" t="s">
        <v>8</v>
      </c>
      <c r="C174" s="54" t="s">
        <v>24</v>
      </c>
      <c r="D174" s="55"/>
      <c r="E174" s="55"/>
      <c r="F174" s="56"/>
      <c r="G174" s="54" t="s">
        <v>25</v>
      </c>
      <c r="H174" s="55"/>
      <c r="I174" s="55"/>
      <c r="J174" s="56"/>
      <c r="K174" s="54" t="s">
        <v>22</v>
      </c>
      <c r="L174" s="55"/>
      <c r="M174" s="55"/>
      <c r="N174" s="56"/>
      <c r="O174" s="54" t="s">
        <v>23</v>
      </c>
      <c r="P174" s="55"/>
      <c r="Q174" s="55"/>
      <c r="R174" s="56"/>
      <c r="S174" s="54" t="s">
        <v>29</v>
      </c>
      <c r="T174" s="55"/>
      <c r="U174" s="55"/>
      <c r="V174" s="56"/>
      <c r="W174" s="54" t="s">
        <v>26</v>
      </c>
      <c r="X174" s="55"/>
      <c r="Y174" s="55"/>
      <c r="Z174" s="56"/>
      <c r="AA174" s="54" t="s">
        <v>27</v>
      </c>
      <c r="AB174" s="55"/>
      <c r="AC174" s="55"/>
      <c r="AD174" s="56"/>
      <c r="AE174" s="54" t="s">
        <v>28</v>
      </c>
      <c r="AF174" s="55"/>
      <c r="AG174" s="55"/>
      <c r="AH174" s="56"/>
      <c r="AI174" s="65" t="s">
        <v>17</v>
      </c>
      <c r="AJ174" s="67" t="s">
        <v>18</v>
      </c>
      <c r="AK174" s="54" t="s">
        <v>19</v>
      </c>
      <c r="AL174" s="54" t="s">
        <v>20</v>
      </c>
      <c r="AM174" s="63" t="s">
        <v>2</v>
      </c>
    </row>
    <row r="175" spans="1:39" x14ac:dyDescent="0.55000000000000004">
      <c r="A175" s="21"/>
      <c r="B175" s="4"/>
      <c r="C175" s="33" t="s">
        <v>9</v>
      </c>
      <c r="D175" s="28" t="s">
        <v>10</v>
      </c>
      <c r="E175" s="25" t="s">
        <v>11</v>
      </c>
      <c r="F175" s="28" t="s">
        <v>12</v>
      </c>
      <c r="G175" s="24" t="s">
        <v>13</v>
      </c>
      <c r="H175" s="41" t="s">
        <v>14</v>
      </c>
      <c r="I175" s="3" t="s">
        <v>15</v>
      </c>
      <c r="J175" s="41" t="s">
        <v>30</v>
      </c>
      <c r="K175" s="24" t="s">
        <v>13</v>
      </c>
      <c r="L175" s="41" t="s">
        <v>14</v>
      </c>
      <c r="M175" s="3" t="s">
        <v>16</v>
      </c>
      <c r="N175" s="41" t="s">
        <v>30</v>
      </c>
      <c r="O175" s="2" t="s">
        <v>13</v>
      </c>
      <c r="P175" s="41" t="s">
        <v>14</v>
      </c>
      <c r="Q175" s="2" t="s">
        <v>15</v>
      </c>
      <c r="R175" s="41" t="s">
        <v>30</v>
      </c>
      <c r="S175" s="2" t="s">
        <v>13</v>
      </c>
      <c r="T175" s="41" t="s">
        <v>14</v>
      </c>
      <c r="U175" s="2" t="s">
        <v>15</v>
      </c>
      <c r="V175" s="41" t="s">
        <v>30</v>
      </c>
      <c r="W175" s="2" t="s">
        <v>13</v>
      </c>
      <c r="X175" s="41" t="s">
        <v>14</v>
      </c>
      <c r="Y175" s="2" t="s">
        <v>15</v>
      </c>
      <c r="Z175" s="41" t="s">
        <v>30</v>
      </c>
      <c r="AA175" s="2" t="s">
        <v>13</v>
      </c>
      <c r="AB175" s="41" t="s">
        <v>14</v>
      </c>
      <c r="AC175" s="2" t="s">
        <v>15</v>
      </c>
      <c r="AD175" s="41" t="s">
        <v>30</v>
      </c>
      <c r="AE175" s="2" t="s">
        <v>13</v>
      </c>
      <c r="AF175" s="41" t="s">
        <v>14</v>
      </c>
      <c r="AG175" s="2" t="s">
        <v>15</v>
      </c>
      <c r="AH175" s="41" t="s">
        <v>30</v>
      </c>
      <c r="AI175" s="66"/>
      <c r="AJ175" s="68"/>
      <c r="AK175" s="69"/>
      <c r="AL175" s="69"/>
      <c r="AM175" s="64"/>
    </row>
    <row r="176" spans="1:39" x14ac:dyDescent="0.55000000000000004">
      <c r="A176" s="57">
        <v>43948</v>
      </c>
      <c r="B176" s="8" t="s">
        <v>3</v>
      </c>
      <c r="C176" s="8"/>
      <c r="D176" s="29">
        <f>C176*25.35</f>
        <v>0</v>
      </c>
      <c r="E176" s="8"/>
      <c r="F176" s="29">
        <f>E176*30.42</f>
        <v>0</v>
      </c>
      <c r="G176" s="9"/>
      <c r="H176" s="29">
        <f>G176*39.74</f>
        <v>0</v>
      </c>
      <c r="I176" s="8"/>
      <c r="J176" s="29">
        <f>I176*51.66</f>
        <v>0</v>
      </c>
      <c r="K176" s="9"/>
      <c r="L176" s="29">
        <f>K176*21.11</f>
        <v>0</v>
      </c>
      <c r="M176" s="9"/>
      <c r="N176" s="34">
        <f>M176*25.33</f>
        <v>0</v>
      </c>
      <c r="O176" s="8"/>
      <c r="P176" s="29">
        <f>O176*33.52</f>
        <v>0</v>
      </c>
      <c r="Q176" s="9"/>
      <c r="R176" s="29">
        <f>Q176*40.22</f>
        <v>0</v>
      </c>
      <c r="S176" s="46"/>
      <c r="T176" s="29">
        <f>S176*41.9</f>
        <v>0</v>
      </c>
      <c r="U176" s="46"/>
      <c r="V176" s="29">
        <f>U176*50.28</f>
        <v>0</v>
      </c>
      <c r="W176" s="46"/>
      <c r="X176" s="29">
        <f>W176*25.62</f>
        <v>0</v>
      </c>
      <c r="Y176" s="46"/>
      <c r="Z176" s="29">
        <f>Y176*30.74</f>
        <v>0</v>
      </c>
      <c r="AA176" s="46"/>
      <c r="AB176" s="29">
        <f>AA176*38.41</f>
        <v>0</v>
      </c>
      <c r="AC176" s="46"/>
      <c r="AD176" s="29">
        <f>AC176*46.1</f>
        <v>0</v>
      </c>
      <c r="AE176" s="46"/>
      <c r="AF176" s="29">
        <f>AE176*51.23</f>
        <v>0</v>
      </c>
      <c r="AG176" s="46"/>
      <c r="AH176" s="29">
        <f>AG176*61.48</f>
        <v>0</v>
      </c>
      <c r="AI176" s="50"/>
      <c r="AJ176" s="29">
        <f>AI176*11.51</f>
        <v>0</v>
      </c>
      <c r="AK176" s="46"/>
      <c r="AL176" s="29">
        <f>AK176*17.5</f>
        <v>0</v>
      </c>
      <c r="AM176" s="43">
        <f>D176+F176+H176+J176+L176+N176+P176+R176+T176+V176+X176+Z176+AB176+AD176+AF176+AH176+AJ176+AL176</f>
        <v>0</v>
      </c>
    </row>
    <row r="177" spans="1:39" x14ac:dyDescent="0.55000000000000004">
      <c r="A177" s="58"/>
      <c r="B177" s="5" t="s">
        <v>4</v>
      </c>
      <c r="C177" s="5"/>
      <c r="D177" s="30"/>
      <c r="E177" s="5"/>
      <c r="F177" s="30"/>
      <c r="G177" s="7"/>
      <c r="H177" s="30"/>
      <c r="I177" s="5"/>
      <c r="J177" s="30"/>
      <c r="K177" s="7"/>
      <c r="L177" s="30"/>
      <c r="M177" s="7"/>
      <c r="N177" s="35"/>
      <c r="O177" s="5"/>
      <c r="P177" s="30"/>
      <c r="Q177" s="7"/>
      <c r="R177" s="30"/>
      <c r="S177" s="47"/>
      <c r="T177" s="30"/>
      <c r="U177" s="47"/>
      <c r="V177" s="30"/>
      <c r="W177" s="47"/>
      <c r="X177" s="30"/>
      <c r="Y177" s="47"/>
      <c r="Z177" s="30"/>
      <c r="AA177" s="47"/>
      <c r="AB177" s="30"/>
      <c r="AC177" s="47"/>
      <c r="AD177" s="30"/>
      <c r="AE177" s="47"/>
      <c r="AF177" s="30"/>
      <c r="AG177" s="47"/>
      <c r="AH177" s="30"/>
      <c r="AI177" s="51"/>
      <c r="AJ177" s="30"/>
      <c r="AK177" s="47"/>
      <c r="AL177" s="30"/>
      <c r="AM177" s="17"/>
    </row>
    <row r="178" spans="1:39" x14ac:dyDescent="0.55000000000000004">
      <c r="A178" s="59"/>
      <c r="B178" s="10" t="s">
        <v>5</v>
      </c>
      <c r="C178" s="10"/>
      <c r="D178" s="31"/>
      <c r="E178" s="10"/>
      <c r="F178" s="31"/>
      <c r="G178" s="11"/>
      <c r="H178" s="31"/>
      <c r="I178" s="10"/>
      <c r="J178" s="31"/>
      <c r="K178" s="11"/>
      <c r="L178" s="31"/>
      <c r="M178" s="11"/>
      <c r="N178" s="36"/>
      <c r="O178" s="10"/>
      <c r="P178" s="31"/>
      <c r="Q178" s="11"/>
      <c r="R178" s="31"/>
      <c r="S178" s="48"/>
      <c r="T178" s="31"/>
      <c r="U178" s="48"/>
      <c r="V178" s="31"/>
      <c r="W178" s="48"/>
      <c r="X178" s="31"/>
      <c r="Y178" s="48"/>
      <c r="Z178" s="31"/>
      <c r="AA178" s="48"/>
      <c r="AB178" s="31"/>
      <c r="AC178" s="48"/>
      <c r="AD178" s="31"/>
      <c r="AE178" s="48"/>
      <c r="AF178" s="31"/>
      <c r="AG178" s="48"/>
      <c r="AH178" s="31"/>
      <c r="AI178" s="52"/>
      <c r="AJ178" s="31"/>
      <c r="AK178" s="48"/>
      <c r="AL178" s="31"/>
      <c r="AM178" s="18"/>
    </row>
    <row r="179" spans="1:39" x14ac:dyDescent="0.55000000000000004">
      <c r="A179" s="57">
        <v>43949</v>
      </c>
      <c r="B179" s="8" t="s">
        <v>3</v>
      </c>
      <c r="C179" s="8"/>
      <c r="D179" s="29">
        <f>C179*25.35</f>
        <v>0</v>
      </c>
      <c r="E179" s="8"/>
      <c r="F179" s="29">
        <f>E179*30.42</f>
        <v>0</v>
      </c>
      <c r="G179" s="9"/>
      <c r="H179" s="29">
        <f>G179*39.74</f>
        <v>0</v>
      </c>
      <c r="I179" s="8"/>
      <c r="J179" s="29">
        <f>I179*51.66</f>
        <v>0</v>
      </c>
      <c r="K179" s="9"/>
      <c r="L179" s="29">
        <f>K179*21.11</f>
        <v>0</v>
      </c>
      <c r="M179" s="9"/>
      <c r="N179" s="34">
        <f>M179*25.33</f>
        <v>0</v>
      </c>
      <c r="O179" s="8"/>
      <c r="P179" s="29">
        <f>O179*33.52</f>
        <v>0</v>
      </c>
      <c r="Q179" s="9"/>
      <c r="R179" s="29">
        <f>Q179*40.22</f>
        <v>0</v>
      </c>
      <c r="S179" s="46"/>
      <c r="T179" s="29">
        <f>S179*41.9</f>
        <v>0</v>
      </c>
      <c r="U179" s="46"/>
      <c r="V179" s="29">
        <f>U179*50.28</f>
        <v>0</v>
      </c>
      <c r="W179" s="46"/>
      <c r="X179" s="29">
        <f>W179*25.62</f>
        <v>0</v>
      </c>
      <c r="Y179" s="46"/>
      <c r="Z179" s="29">
        <f>Y179*30.74</f>
        <v>0</v>
      </c>
      <c r="AA179" s="46"/>
      <c r="AB179" s="29">
        <f>AA179*38.41</f>
        <v>0</v>
      </c>
      <c r="AC179" s="46"/>
      <c r="AD179" s="29">
        <f>AC179*46.1</f>
        <v>0</v>
      </c>
      <c r="AE179" s="46"/>
      <c r="AF179" s="29">
        <f>AE179*51.23</f>
        <v>0</v>
      </c>
      <c r="AG179" s="46"/>
      <c r="AH179" s="29">
        <f>AG179*61.48</f>
        <v>0</v>
      </c>
      <c r="AI179" s="50"/>
      <c r="AJ179" s="29">
        <f>AI179*11.51</f>
        <v>0</v>
      </c>
      <c r="AK179" s="46"/>
      <c r="AL179" s="29">
        <f>AK179*17.5</f>
        <v>0</v>
      </c>
      <c r="AM179" s="43">
        <f>D179+F179+H179+J179+L179+N179+P179+R179+T179+V179+X179+Z179+AB179+AD179+AF179+AH179+AJ179+AL179</f>
        <v>0</v>
      </c>
    </row>
    <row r="180" spans="1:39" x14ac:dyDescent="0.55000000000000004">
      <c r="A180" s="58"/>
      <c r="B180" s="5" t="s">
        <v>4</v>
      </c>
      <c r="C180" s="5"/>
      <c r="D180" s="30"/>
      <c r="E180" s="5"/>
      <c r="F180" s="30"/>
      <c r="G180" s="7"/>
      <c r="H180" s="30"/>
      <c r="I180" s="5"/>
      <c r="J180" s="30"/>
      <c r="K180" s="7"/>
      <c r="L180" s="30"/>
      <c r="M180" s="7"/>
      <c r="N180" s="35"/>
      <c r="O180" s="5"/>
      <c r="P180" s="30"/>
      <c r="Q180" s="7"/>
      <c r="R180" s="30"/>
      <c r="S180" s="47"/>
      <c r="T180" s="30"/>
      <c r="U180" s="47"/>
      <c r="V180" s="30"/>
      <c r="W180" s="47"/>
      <c r="X180" s="30"/>
      <c r="Y180" s="47"/>
      <c r="Z180" s="30"/>
      <c r="AA180" s="47"/>
      <c r="AB180" s="30"/>
      <c r="AC180" s="47"/>
      <c r="AD180" s="30"/>
      <c r="AE180" s="47"/>
      <c r="AF180" s="30"/>
      <c r="AG180" s="47"/>
      <c r="AH180" s="30"/>
      <c r="AI180" s="51"/>
      <c r="AJ180" s="30"/>
      <c r="AK180" s="47"/>
      <c r="AL180" s="30"/>
      <c r="AM180" s="17"/>
    </row>
    <row r="181" spans="1:39" x14ac:dyDescent="0.55000000000000004">
      <c r="A181" s="59"/>
      <c r="B181" s="10" t="s">
        <v>5</v>
      </c>
      <c r="C181" s="10"/>
      <c r="D181" s="31"/>
      <c r="E181" s="10"/>
      <c r="F181" s="31"/>
      <c r="G181" s="11"/>
      <c r="H181" s="31"/>
      <c r="I181" s="10"/>
      <c r="J181" s="31"/>
      <c r="K181" s="11"/>
      <c r="L181" s="31"/>
      <c r="M181" s="11"/>
      <c r="N181" s="36"/>
      <c r="O181" s="10"/>
      <c r="P181" s="31"/>
      <c r="Q181" s="11"/>
      <c r="R181" s="31"/>
      <c r="S181" s="48"/>
      <c r="T181" s="31"/>
      <c r="U181" s="48"/>
      <c r="V181" s="31"/>
      <c r="W181" s="48"/>
      <c r="X181" s="31"/>
      <c r="Y181" s="48"/>
      <c r="Z181" s="31"/>
      <c r="AA181" s="48"/>
      <c r="AB181" s="31"/>
      <c r="AC181" s="48"/>
      <c r="AD181" s="31"/>
      <c r="AE181" s="48"/>
      <c r="AF181" s="31"/>
      <c r="AG181" s="48"/>
      <c r="AH181" s="31"/>
      <c r="AI181" s="52"/>
      <c r="AJ181" s="31"/>
      <c r="AK181" s="48"/>
      <c r="AL181" s="31"/>
      <c r="AM181" s="18"/>
    </row>
    <row r="182" spans="1:39" x14ac:dyDescent="0.55000000000000004">
      <c r="A182" s="57">
        <v>43950</v>
      </c>
      <c r="B182" s="8" t="s">
        <v>3</v>
      </c>
      <c r="C182" s="8"/>
      <c r="D182" s="29">
        <f>C182*25.35</f>
        <v>0</v>
      </c>
      <c r="E182" s="8"/>
      <c r="F182" s="29">
        <f>E182*30.42</f>
        <v>0</v>
      </c>
      <c r="G182" s="9"/>
      <c r="H182" s="29">
        <f>G182*39.74</f>
        <v>0</v>
      </c>
      <c r="I182" s="8"/>
      <c r="J182" s="29">
        <f>I182*51.66</f>
        <v>0</v>
      </c>
      <c r="K182" s="9"/>
      <c r="L182" s="29">
        <f>K182*21.11</f>
        <v>0</v>
      </c>
      <c r="M182" s="9"/>
      <c r="N182" s="34">
        <f>M182*25.33</f>
        <v>0</v>
      </c>
      <c r="O182" s="8"/>
      <c r="P182" s="29">
        <f>O182*33.52</f>
        <v>0</v>
      </c>
      <c r="Q182" s="9"/>
      <c r="R182" s="29">
        <f>Q182*40.22</f>
        <v>0</v>
      </c>
      <c r="S182" s="46"/>
      <c r="T182" s="29">
        <f>S182*41.9</f>
        <v>0</v>
      </c>
      <c r="U182" s="46"/>
      <c r="V182" s="29">
        <f>U182*50.28</f>
        <v>0</v>
      </c>
      <c r="W182" s="46"/>
      <c r="X182" s="29">
        <f>W182*25.62</f>
        <v>0</v>
      </c>
      <c r="Y182" s="46"/>
      <c r="Z182" s="29">
        <f>Y182*30.74</f>
        <v>0</v>
      </c>
      <c r="AA182" s="46"/>
      <c r="AB182" s="29">
        <f>AA182*38.41</f>
        <v>0</v>
      </c>
      <c r="AC182" s="46"/>
      <c r="AD182" s="29">
        <f>AC182*46.1</f>
        <v>0</v>
      </c>
      <c r="AE182" s="46"/>
      <c r="AF182" s="29">
        <f>AE182*51.23</f>
        <v>0</v>
      </c>
      <c r="AG182" s="46"/>
      <c r="AH182" s="29">
        <f>AG182*61.48</f>
        <v>0</v>
      </c>
      <c r="AI182" s="50"/>
      <c r="AJ182" s="29">
        <f>AI182*11.51</f>
        <v>0</v>
      </c>
      <c r="AK182" s="46"/>
      <c r="AL182" s="29">
        <f>AK182*17.5</f>
        <v>0</v>
      </c>
      <c r="AM182" s="43">
        <f>D182+F182+H182+J182+L182+N182+P182+R182+T182+V182+X182+Z182+AB182+AD182+AF182+AH182+AJ182+AL182</f>
        <v>0</v>
      </c>
    </row>
    <row r="183" spans="1:39" x14ac:dyDescent="0.55000000000000004">
      <c r="A183" s="58"/>
      <c r="B183" s="5" t="s">
        <v>4</v>
      </c>
      <c r="C183" s="5"/>
      <c r="D183" s="30"/>
      <c r="E183" s="5"/>
      <c r="F183" s="30"/>
      <c r="G183" s="7"/>
      <c r="H183" s="30"/>
      <c r="I183" s="5"/>
      <c r="J183" s="30"/>
      <c r="K183" s="7"/>
      <c r="L183" s="30"/>
      <c r="M183" s="7"/>
      <c r="N183" s="35"/>
      <c r="O183" s="5"/>
      <c r="P183" s="30"/>
      <c r="Q183" s="7"/>
      <c r="R183" s="30"/>
      <c r="S183" s="47"/>
      <c r="T183" s="30"/>
      <c r="U183" s="47"/>
      <c r="V183" s="30"/>
      <c r="W183" s="47"/>
      <c r="X183" s="30"/>
      <c r="Y183" s="47"/>
      <c r="Z183" s="30"/>
      <c r="AA183" s="47"/>
      <c r="AB183" s="30"/>
      <c r="AC183" s="47"/>
      <c r="AD183" s="30"/>
      <c r="AE183" s="47"/>
      <c r="AF183" s="30"/>
      <c r="AG183" s="47"/>
      <c r="AH183" s="30"/>
      <c r="AI183" s="51"/>
      <c r="AJ183" s="30"/>
      <c r="AK183" s="47"/>
      <c r="AL183" s="30"/>
      <c r="AM183" s="17"/>
    </row>
    <row r="184" spans="1:39" x14ac:dyDescent="0.55000000000000004">
      <c r="A184" s="59"/>
      <c r="B184" s="10" t="s">
        <v>5</v>
      </c>
      <c r="C184" s="10"/>
      <c r="D184" s="31"/>
      <c r="E184" s="10"/>
      <c r="F184" s="31"/>
      <c r="G184" s="11"/>
      <c r="H184" s="31"/>
      <c r="I184" s="10"/>
      <c r="J184" s="31"/>
      <c r="K184" s="11"/>
      <c r="L184" s="31"/>
      <c r="M184" s="11"/>
      <c r="N184" s="36"/>
      <c r="O184" s="10"/>
      <c r="P184" s="31"/>
      <c r="Q184" s="11"/>
      <c r="R184" s="31"/>
      <c r="S184" s="48"/>
      <c r="T184" s="31"/>
      <c r="U184" s="48"/>
      <c r="V184" s="31"/>
      <c r="W184" s="48"/>
      <c r="X184" s="31"/>
      <c r="Y184" s="48"/>
      <c r="Z184" s="31"/>
      <c r="AA184" s="48"/>
      <c r="AB184" s="31"/>
      <c r="AC184" s="48"/>
      <c r="AD184" s="31"/>
      <c r="AE184" s="48"/>
      <c r="AF184" s="31"/>
      <c r="AG184" s="48"/>
      <c r="AH184" s="31"/>
      <c r="AI184" s="52"/>
      <c r="AJ184" s="31"/>
      <c r="AK184" s="48"/>
      <c r="AL184" s="31"/>
      <c r="AM184" s="18"/>
    </row>
    <row r="185" spans="1:39" x14ac:dyDescent="0.55000000000000004">
      <c r="A185" s="57">
        <v>43951</v>
      </c>
      <c r="B185" s="8" t="s">
        <v>3</v>
      </c>
      <c r="C185" s="8"/>
      <c r="D185" s="29">
        <f>C185*25.35</f>
        <v>0</v>
      </c>
      <c r="E185" s="8"/>
      <c r="F185" s="29">
        <f>E185*30.42</f>
        <v>0</v>
      </c>
      <c r="G185" s="9"/>
      <c r="H185" s="29">
        <f>G185*39.74</f>
        <v>0</v>
      </c>
      <c r="I185" s="8"/>
      <c r="J185" s="29">
        <f>I185*51.66</f>
        <v>0</v>
      </c>
      <c r="K185" s="9"/>
      <c r="L185" s="29">
        <f>K185*21.11</f>
        <v>0</v>
      </c>
      <c r="M185" s="9"/>
      <c r="N185" s="34">
        <f>M185*25.33</f>
        <v>0</v>
      </c>
      <c r="O185" s="8"/>
      <c r="P185" s="29">
        <f>O185*33.52</f>
        <v>0</v>
      </c>
      <c r="Q185" s="9"/>
      <c r="R185" s="29">
        <f>Q185*40.22</f>
        <v>0</v>
      </c>
      <c r="S185" s="46"/>
      <c r="T185" s="29">
        <f>S185*41.9</f>
        <v>0</v>
      </c>
      <c r="U185" s="46"/>
      <c r="V185" s="29">
        <f>U185*50.28</f>
        <v>0</v>
      </c>
      <c r="W185" s="46"/>
      <c r="X185" s="29">
        <f>W185*25.62</f>
        <v>0</v>
      </c>
      <c r="Y185" s="46"/>
      <c r="Z185" s="29">
        <f>Y185*30.74</f>
        <v>0</v>
      </c>
      <c r="AA185" s="46"/>
      <c r="AB185" s="29">
        <f>AA185*38.41</f>
        <v>0</v>
      </c>
      <c r="AC185" s="46"/>
      <c r="AD185" s="29">
        <f>AC185*46.1</f>
        <v>0</v>
      </c>
      <c r="AE185" s="46"/>
      <c r="AF185" s="29">
        <f>AE185*51.23</f>
        <v>0</v>
      </c>
      <c r="AG185" s="46"/>
      <c r="AH185" s="29">
        <f>AG185*61.48</f>
        <v>0</v>
      </c>
      <c r="AI185" s="50"/>
      <c r="AJ185" s="29">
        <f>AI185*11.51</f>
        <v>0</v>
      </c>
      <c r="AK185" s="46"/>
      <c r="AL185" s="29">
        <f>AK185*17.5</f>
        <v>0</v>
      </c>
      <c r="AM185" s="43">
        <f>D185+F185+H185+J185+L185+N185+P185+R185+T185+V185+X185+Z185+AB185+AD185+AF185+AH185+AJ185+AL185</f>
        <v>0</v>
      </c>
    </row>
    <row r="186" spans="1:39" x14ac:dyDescent="0.55000000000000004">
      <c r="A186" s="58"/>
      <c r="B186" s="5" t="s">
        <v>4</v>
      </c>
      <c r="C186" s="5"/>
      <c r="D186" s="30"/>
      <c r="E186" s="5"/>
      <c r="F186" s="30"/>
      <c r="G186" s="7"/>
      <c r="H186" s="30"/>
      <c r="I186" s="5"/>
      <c r="J186" s="30"/>
      <c r="K186" s="7"/>
      <c r="L186" s="30"/>
      <c r="M186" s="7"/>
      <c r="N186" s="35"/>
      <c r="O186" s="5"/>
      <c r="P186" s="30"/>
      <c r="Q186" s="7"/>
      <c r="R186" s="30"/>
      <c r="S186" s="47"/>
      <c r="T186" s="30"/>
      <c r="U186" s="47"/>
      <c r="V186" s="30"/>
      <c r="W186" s="47"/>
      <c r="X186" s="30"/>
      <c r="Y186" s="47"/>
      <c r="Z186" s="30"/>
      <c r="AA186" s="47"/>
      <c r="AB186" s="30"/>
      <c r="AC186" s="47"/>
      <c r="AD186" s="30"/>
      <c r="AE186" s="47"/>
      <c r="AF186" s="30"/>
      <c r="AG186" s="47"/>
      <c r="AH186" s="30"/>
      <c r="AI186" s="51"/>
      <c r="AJ186" s="30"/>
      <c r="AK186" s="47"/>
      <c r="AL186" s="30"/>
      <c r="AM186" s="17"/>
    </row>
    <row r="187" spans="1:39" x14ac:dyDescent="0.55000000000000004">
      <c r="A187" s="59"/>
      <c r="B187" s="10" t="s">
        <v>5</v>
      </c>
      <c r="C187" s="10"/>
      <c r="D187" s="31"/>
      <c r="E187" s="10"/>
      <c r="F187" s="31"/>
      <c r="G187" s="11"/>
      <c r="H187" s="31"/>
      <c r="I187" s="10"/>
      <c r="J187" s="31"/>
      <c r="K187" s="11"/>
      <c r="L187" s="31"/>
      <c r="M187" s="11"/>
      <c r="N187" s="36"/>
      <c r="O187" s="10"/>
      <c r="P187" s="31"/>
      <c r="Q187" s="11"/>
      <c r="R187" s="31"/>
      <c r="S187" s="48"/>
      <c r="T187" s="31"/>
      <c r="U187" s="48"/>
      <c r="V187" s="31"/>
      <c r="W187" s="48"/>
      <c r="X187" s="31"/>
      <c r="Y187" s="48"/>
      <c r="Z187" s="31"/>
      <c r="AA187" s="48"/>
      <c r="AB187" s="31"/>
      <c r="AC187" s="48"/>
      <c r="AD187" s="31"/>
      <c r="AE187" s="48"/>
      <c r="AF187" s="31"/>
      <c r="AG187" s="48"/>
      <c r="AH187" s="31"/>
      <c r="AI187" s="52"/>
      <c r="AJ187" s="31"/>
      <c r="AK187" s="48"/>
      <c r="AL187" s="31"/>
      <c r="AM187" s="18"/>
    </row>
    <row r="188" spans="1:39" x14ac:dyDescent="0.55000000000000004">
      <c r="A188" s="57">
        <v>43952</v>
      </c>
      <c r="B188" s="8" t="s">
        <v>3</v>
      </c>
      <c r="C188" s="8"/>
      <c r="D188" s="29">
        <f>C188*25.35</f>
        <v>0</v>
      </c>
      <c r="E188" s="8"/>
      <c r="F188" s="29">
        <f>E188*30.42</f>
        <v>0</v>
      </c>
      <c r="G188" s="9"/>
      <c r="H188" s="29">
        <f>G188*39.74</f>
        <v>0</v>
      </c>
      <c r="I188" s="8"/>
      <c r="J188" s="29">
        <f>I188*51.66</f>
        <v>0</v>
      </c>
      <c r="K188" s="9"/>
      <c r="L188" s="29">
        <f>K188*21.11</f>
        <v>0</v>
      </c>
      <c r="M188" s="9"/>
      <c r="N188" s="34">
        <f>M188*25.33</f>
        <v>0</v>
      </c>
      <c r="O188" s="8"/>
      <c r="P188" s="29">
        <f>O188*33.52</f>
        <v>0</v>
      </c>
      <c r="Q188" s="9"/>
      <c r="R188" s="29">
        <f>Q188*40.22</f>
        <v>0</v>
      </c>
      <c r="S188" s="46"/>
      <c r="T188" s="29">
        <f>S188*41.9</f>
        <v>0</v>
      </c>
      <c r="U188" s="46"/>
      <c r="V188" s="29">
        <f>U188*50.28</f>
        <v>0</v>
      </c>
      <c r="W188" s="46"/>
      <c r="X188" s="29">
        <f>W188*25.62</f>
        <v>0</v>
      </c>
      <c r="Y188" s="46"/>
      <c r="Z188" s="29">
        <f>Y188*30.74</f>
        <v>0</v>
      </c>
      <c r="AA188" s="46"/>
      <c r="AB188" s="29">
        <f>AA188*38.41</f>
        <v>0</v>
      </c>
      <c r="AC188" s="46"/>
      <c r="AD188" s="29">
        <f>AC188*46.1</f>
        <v>0</v>
      </c>
      <c r="AE188" s="46"/>
      <c r="AF188" s="29">
        <f>AE188*51.23</f>
        <v>0</v>
      </c>
      <c r="AG188" s="46"/>
      <c r="AH188" s="29">
        <f>AG188*61.48</f>
        <v>0</v>
      </c>
      <c r="AI188" s="50"/>
      <c r="AJ188" s="29">
        <f>AI188*11.51</f>
        <v>0</v>
      </c>
      <c r="AK188" s="46"/>
      <c r="AL188" s="29">
        <f>AK188*17.5</f>
        <v>0</v>
      </c>
      <c r="AM188" s="43">
        <f>D188+F188+H188+J188+L188+N188+P188+R188+T188+V188+X188+Z188+AB188+AD188+AF188+AH188+AJ188+AL188</f>
        <v>0</v>
      </c>
    </row>
    <row r="189" spans="1:39" x14ac:dyDescent="0.55000000000000004">
      <c r="A189" s="58"/>
      <c r="B189" s="5" t="s">
        <v>4</v>
      </c>
      <c r="C189" s="5"/>
      <c r="D189" s="30"/>
      <c r="E189" s="5"/>
      <c r="F189" s="30"/>
      <c r="G189" s="7"/>
      <c r="H189" s="30"/>
      <c r="I189" s="5"/>
      <c r="J189" s="30"/>
      <c r="K189" s="7"/>
      <c r="L189" s="30"/>
      <c r="M189" s="7"/>
      <c r="N189" s="35"/>
      <c r="O189" s="5"/>
      <c r="P189" s="30"/>
      <c r="Q189" s="7"/>
      <c r="R189" s="30"/>
      <c r="S189" s="47"/>
      <c r="T189" s="30"/>
      <c r="U189" s="47"/>
      <c r="V189" s="30"/>
      <c r="W189" s="47"/>
      <c r="X189" s="30"/>
      <c r="Y189" s="47"/>
      <c r="Z189" s="30"/>
      <c r="AA189" s="47"/>
      <c r="AB189" s="30"/>
      <c r="AC189" s="47"/>
      <c r="AD189" s="30"/>
      <c r="AE189" s="47"/>
      <c r="AF189" s="30"/>
      <c r="AG189" s="47"/>
      <c r="AH189" s="30"/>
      <c r="AI189" s="51"/>
      <c r="AJ189" s="30"/>
      <c r="AK189" s="47"/>
      <c r="AL189" s="30"/>
      <c r="AM189" s="17"/>
    </row>
    <row r="190" spans="1:39" ht="14.7" thickBot="1" x14ac:dyDescent="0.6">
      <c r="A190" s="59"/>
      <c r="B190" s="14" t="s">
        <v>5</v>
      </c>
      <c r="C190" s="14"/>
      <c r="D190" s="32"/>
      <c r="E190" s="14"/>
      <c r="F190" s="32"/>
      <c r="G190" s="16"/>
      <c r="H190" s="32"/>
      <c r="I190" s="14"/>
      <c r="J190" s="32"/>
      <c r="K190" s="16"/>
      <c r="L190" s="32"/>
      <c r="M190" s="16"/>
      <c r="N190" s="37"/>
      <c r="O190" s="14"/>
      <c r="P190" s="32"/>
      <c r="Q190" s="16"/>
      <c r="R190" s="32"/>
      <c r="S190" s="49"/>
      <c r="T190" s="32"/>
      <c r="U190" s="49"/>
      <c r="V190" s="32"/>
      <c r="W190" s="49"/>
      <c r="X190" s="32"/>
      <c r="Y190" s="49"/>
      <c r="Z190" s="32"/>
      <c r="AA190" s="49"/>
      <c r="AB190" s="32"/>
      <c r="AC190" s="49"/>
      <c r="AD190" s="32"/>
      <c r="AE190" s="49"/>
      <c r="AF190" s="32"/>
      <c r="AG190" s="49"/>
      <c r="AH190" s="32"/>
      <c r="AI190" s="53"/>
      <c r="AJ190" s="32"/>
      <c r="AK190" s="49"/>
      <c r="AL190" s="32"/>
      <c r="AM190" s="19"/>
    </row>
    <row r="191" spans="1:39" x14ac:dyDescent="0.55000000000000004">
      <c r="A191" s="60" t="s">
        <v>7</v>
      </c>
      <c r="B191" s="12" t="s">
        <v>3</v>
      </c>
      <c r="C191" s="12">
        <f t="shared" ref="C191:AK191" si="6">SUM(C176:C188)</f>
        <v>0</v>
      </c>
      <c r="D191" s="38">
        <f t="shared" si="6"/>
        <v>0</v>
      </c>
      <c r="E191" s="12">
        <f t="shared" si="6"/>
        <v>0</v>
      </c>
      <c r="F191" s="38">
        <f t="shared" si="6"/>
        <v>0</v>
      </c>
      <c r="G191" s="12">
        <f t="shared" si="6"/>
        <v>0</v>
      </c>
      <c r="H191" s="38">
        <f t="shared" si="6"/>
        <v>0</v>
      </c>
      <c r="I191" s="12">
        <f t="shared" si="6"/>
        <v>0</v>
      </c>
      <c r="J191" s="38">
        <f t="shared" si="6"/>
        <v>0</v>
      </c>
      <c r="K191" s="12">
        <f t="shared" si="6"/>
        <v>0</v>
      </c>
      <c r="L191" s="38">
        <f t="shared" si="6"/>
        <v>0</v>
      </c>
      <c r="M191" s="12">
        <f t="shared" si="6"/>
        <v>0</v>
      </c>
      <c r="N191" s="38">
        <f t="shared" si="6"/>
        <v>0</v>
      </c>
      <c r="O191" s="12">
        <f t="shared" si="6"/>
        <v>0</v>
      </c>
      <c r="P191" s="38">
        <f t="shared" si="6"/>
        <v>0</v>
      </c>
      <c r="Q191" s="12">
        <f t="shared" si="6"/>
        <v>0</v>
      </c>
      <c r="R191" s="38">
        <f t="shared" si="6"/>
        <v>0</v>
      </c>
      <c r="S191" s="12">
        <f t="shared" si="6"/>
        <v>0</v>
      </c>
      <c r="T191" s="38">
        <f t="shared" si="6"/>
        <v>0</v>
      </c>
      <c r="U191" s="12">
        <f t="shared" si="6"/>
        <v>0</v>
      </c>
      <c r="V191" s="38">
        <f t="shared" si="6"/>
        <v>0</v>
      </c>
      <c r="W191" s="12">
        <f t="shared" si="6"/>
        <v>0</v>
      </c>
      <c r="X191" s="38">
        <f t="shared" si="6"/>
        <v>0</v>
      </c>
      <c r="Y191" s="12">
        <f t="shared" si="6"/>
        <v>0</v>
      </c>
      <c r="Z191" s="38">
        <f t="shared" si="6"/>
        <v>0</v>
      </c>
      <c r="AA191" s="12">
        <f t="shared" si="6"/>
        <v>0</v>
      </c>
      <c r="AB191" s="38">
        <f t="shared" si="6"/>
        <v>0</v>
      </c>
      <c r="AC191" s="12">
        <f t="shared" si="6"/>
        <v>0</v>
      </c>
      <c r="AD191" s="38">
        <f t="shared" si="6"/>
        <v>0</v>
      </c>
      <c r="AE191" s="12">
        <f t="shared" si="6"/>
        <v>0</v>
      </c>
      <c r="AF191" s="38">
        <f t="shared" si="6"/>
        <v>0</v>
      </c>
      <c r="AG191" s="12">
        <f t="shared" si="6"/>
        <v>0</v>
      </c>
      <c r="AH191" s="38">
        <f t="shared" si="6"/>
        <v>0</v>
      </c>
      <c r="AI191" s="12">
        <f t="shared" si="6"/>
        <v>0</v>
      </c>
      <c r="AJ191" s="38">
        <f t="shared" si="6"/>
        <v>0</v>
      </c>
      <c r="AK191" s="12">
        <f t="shared" si="6"/>
        <v>0</v>
      </c>
      <c r="AL191" s="29">
        <f>AK191*17.5</f>
        <v>0</v>
      </c>
      <c r="AM191" s="43">
        <f>D191+F191+H191+J191+L191+N191+P191+R191+T191+V191+X191+Z191+AB191+AD191+AF191+AH191+AJ191+AL191</f>
        <v>0</v>
      </c>
    </row>
    <row r="192" spans="1:39" x14ac:dyDescent="0.55000000000000004">
      <c r="A192" s="60"/>
      <c r="B192" s="5" t="s">
        <v>4</v>
      </c>
      <c r="C192" s="5"/>
      <c r="D192" s="30"/>
      <c r="E192" s="6"/>
      <c r="F192" s="35"/>
      <c r="G192" s="7"/>
      <c r="H192" s="30"/>
      <c r="I192" s="5"/>
      <c r="J192" s="30"/>
      <c r="K192" s="7"/>
      <c r="L192" s="30"/>
      <c r="M192" s="7"/>
      <c r="N192" s="35"/>
      <c r="O192" s="5"/>
      <c r="P192" s="30"/>
      <c r="Q192" s="7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7"/>
      <c r="AJ192" s="30"/>
      <c r="AK192" s="35"/>
      <c r="AL192" s="30"/>
      <c r="AM192" s="17"/>
    </row>
    <row r="193" spans="1:39" ht="14.7" thickBot="1" x14ac:dyDescent="0.6">
      <c r="A193" s="61"/>
      <c r="B193" s="14" t="s">
        <v>5</v>
      </c>
      <c r="C193" s="14"/>
      <c r="D193" s="32"/>
      <c r="E193" s="15"/>
      <c r="F193" s="37"/>
      <c r="G193" s="16"/>
      <c r="H193" s="32"/>
      <c r="I193" s="14"/>
      <c r="J193" s="32"/>
      <c r="K193" s="16"/>
      <c r="L193" s="32"/>
      <c r="M193" s="16"/>
      <c r="N193" s="37"/>
      <c r="O193" s="14"/>
      <c r="P193" s="32"/>
      <c r="Q193" s="16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16"/>
      <c r="AJ193" s="32"/>
      <c r="AK193" s="37"/>
      <c r="AL193" s="31"/>
      <c r="AM193" s="19"/>
    </row>
    <row r="194" spans="1:39" x14ac:dyDescent="0.55000000000000004">
      <c r="F194" s="39"/>
    </row>
    <row r="195" spans="1:39" x14ac:dyDescent="0.55000000000000004">
      <c r="F195" s="39"/>
    </row>
    <row r="196" spans="1:39" x14ac:dyDescent="0.55000000000000004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23"/>
      <c r="P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</row>
    <row r="197" spans="1:39" ht="20.399999999999999" x14ac:dyDescent="0.55000000000000004">
      <c r="A197" s="70" t="s">
        <v>0</v>
      </c>
      <c r="B197" s="70"/>
      <c r="C197" s="70"/>
      <c r="D197" s="70"/>
      <c r="E197" s="70"/>
      <c r="F197" s="70"/>
      <c r="G197" s="70"/>
      <c r="H197" s="40"/>
      <c r="J197" s="40"/>
      <c r="L197" s="40"/>
      <c r="N197" s="40"/>
      <c r="P197" s="40"/>
      <c r="R197" s="40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</row>
    <row r="199" spans="1:39" x14ac:dyDescent="0.55000000000000004">
      <c r="A199" s="71" t="s">
        <v>6</v>
      </c>
      <c r="B199" s="71"/>
      <c r="C199" s="71"/>
      <c r="D199" s="26"/>
    </row>
    <row r="201" spans="1:39" ht="14.7" thickBot="1" x14ac:dyDescent="0.6">
      <c r="A201" s="72" t="s">
        <v>31</v>
      </c>
      <c r="B201" s="72"/>
      <c r="C201" s="72"/>
      <c r="D201" s="73"/>
    </row>
    <row r="202" spans="1:39" s="1" customFormat="1" ht="45" customHeight="1" x14ac:dyDescent="0.55000000000000004">
      <c r="A202" s="20" t="s">
        <v>1</v>
      </c>
      <c r="B202" s="13" t="s">
        <v>8</v>
      </c>
      <c r="C202" s="54" t="s">
        <v>24</v>
      </c>
      <c r="D202" s="55"/>
      <c r="E202" s="55"/>
      <c r="F202" s="56"/>
      <c r="G202" s="54" t="s">
        <v>25</v>
      </c>
      <c r="H202" s="55"/>
      <c r="I202" s="55"/>
      <c r="J202" s="56"/>
      <c r="K202" s="54" t="s">
        <v>22</v>
      </c>
      <c r="L202" s="55"/>
      <c r="M202" s="55"/>
      <c r="N202" s="56"/>
      <c r="O202" s="54" t="s">
        <v>23</v>
      </c>
      <c r="P202" s="55"/>
      <c r="Q202" s="55"/>
      <c r="R202" s="56"/>
      <c r="S202" s="54" t="s">
        <v>29</v>
      </c>
      <c r="T202" s="55"/>
      <c r="U202" s="55"/>
      <c r="V202" s="56"/>
      <c r="W202" s="54" t="s">
        <v>26</v>
      </c>
      <c r="X202" s="55"/>
      <c r="Y202" s="55"/>
      <c r="Z202" s="56"/>
      <c r="AA202" s="54" t="s">
        <v>27</v>
      </c>
      <c r="AB202" s="55"/>
      <c r="AC202" s="55"/>
      <c r="AD202" s="56"/>
      <c r="AE202" s="54" t="s">
        <v>28</v>
      </c>
      <c r="AF202" s="55"/>
      <c r="AG202" s="55"/>
      <c r="AH202" s="56"/>
      <c r="AI202" s="65" t="s">
        <v>17</v>
      </c>
      <c r="AJ202" s="67" t="s">
        <v>18</v>
      </c>
      <c r="AK202" s="54" t="s">
        <v>19</v>
      </c>
      <c r="AL202" s="54" t="s">
        <v>20</v>
      </c>
      <c r="AM202" s="63" t="s">
        <v>2</v>
      </c>
    </row>
    <row r="203" spans="1:39" x14ac:dyDescent="0.55000000000000004">
      <c r="A203" s="21"/>
      <c r="B203" s="4"/>
      <c r="C203" s="33" t="s">
        <v>9</v>
      </c>
      <c r="D203" s="28" t="s">
        <v>10</v>
      </c>
      <c r="E203" s="25" t="s">
        <v>11</v>
      </c>
      <c r="F203" s="28" t="s">
        <v>12</v>
      </c>
      <c r="G203" s="24" t="s">
        <v>13</v>
      </c>
      <c r="H203" s="41" t="s">
        <v>14</v>
      </c>
      <c r="I203" s="3" t="s">
        <v>15</v>
      </c>
      <c r="J203" s="41" t="s">
        <v>30</v>
      </c>
      <c r="K203" s="24" t="s">
        <v>13</v>
      </c>
      <c r="L203" s="41" t="s">
        <v>14</v>
      </c>
      <c r="M203" s="3" t="s">
        <v>16</v>
      </c>
      <c r="N203" s="41" t="s">
        <v>30</v>
      </c>
      <c r="O203" s="2" t="s">
        <v>13</v>
      </c>
      <c r="P203" s="41" t="s">
        <v>14</v>
      </c>
      <c r="Q203" s="2" t="s">
        <v>15</v>
      </c>
      <c r="R203" s="41" t="s">
        <v>30</v>
      </c>
      <c r="S203" s="2" t="s">
        <v>13</v>
      </c>
      <c r="T203" s="41" t="s">
        <v>14</v>
      </c>
      <c r="U203" s="2" t="s">
        <v>15</v>
      </c>
      <c r="V203" s="41" t="s">
        <v>30</v>
      </c>
      <c r="W203" s="2" t="s">
        <v>13</v>
      </c>
      <c r="X203" s="41" t="s">
        <v>14</v>
      </c>
      <c r="Y203" s="2" t="s">
        <v>15</v>
      </c>
      <c r="Z203" s="41" t="s">
        <v>30</v>
      </c>
      <c r="AA203" s="2" t="s">
        <v>13</v>
      </c>
      <c r="AB203" s="41" t="s">
        <v>14</v>
      </c>
      <c r="AC203" s="2" t="s">
        <v>15</v>
      </c>
      <c r="AD203" s="41" t="s">
        <v>30</v>
      </c>
      <c r="AE203" s="2" t="s">
        <v>13</v>
      </c>
      <c r="AF203" s="41" t="s">
        <v>14</v>
      </c>
      <c r="AG203" s="2" t="s">
        <v>15</v>
      </c>
      <c r="AH203" s="41" t="s">
        <v>30</v>
      </c>
      <c r="AI203" s="66"/>
      <c r="AJ203" s="68"/>
      <c r="AK203" s="69"/>
      <c r="AL203" s="69"/>
      <c r="AM203" s="64"/>
    </row>
    <row r="204" spans="1:39" x14ac:dyDescent="0.55000000000000004">
      <c r="A204" s="57">
        <v>43955</v>
      </c>
      <c r="B204" s="8" t="s">
        <v>3</v>
      </c>
      <c r="C204" s="8"/>
      <c r="D204" s="29">
        <f>C204*25.35</f>
        <v>0</v>
      </c>
      <c r="E204" s="8"/>
      <c r="F204" s="29">
        <f>E204*30.42</f>
        <v>0</v>
      </c>
      <c r="G204" s="9"/>
      <c r="H204" s="29">
        <f>G204*39.74</f>
        <v>0</v>
      </c>
      <c r="I204" s="8"/>
      <c r="J204" s="29">
        <f>I204*51.66</f>
        <v>0</v>
      </c>
      <c r="K204" s="9"/>
      <c r="L204" s="29">
        <f>K204*21.11</f>
        <v>0</v>
      </c>
      <c r="M204" s="9"/>
      <c r="N204" s="34">
        <f>M204*25.33</f>
        <v>0</v>
      </c>
      <c r="O204" s="8"/>
      <c r="P204" s="29">
        <f>O204*33.52</f>
        <v>0</v>
      </c>
      <c r="Q204" s="9"/>
      <c r="R204" s="29">
        <f>Q204*40.22</f>
        <v>0</v>
      </c>
      <c r="S204" s="46"/>
      <c r="T204" s="29">
        <f>S204*41.9</f>
        <v>0</v>
      </c>
      <c r="U204" s="46"/>
      <c r="V204" s="29">
        <f>U204*50.28</f>
        <v>0</v>
      </c>
      <c r="W204" s="46"/>
      <c r="X204" s="29">
        <f>W204*25.62</f>
        <v>0</v>
      </c>
      <c r="Y204" s="46"/>
      <c r="Z204" s="29">
        <f>Y204*30.74</f>
        <v>0</v>
      </c>
      <c r="AA204" s="46"/>
      <c r="AB204" s="29">
        <f>AA204*38.41</f>
        <v>0</v>
      </c>
      <c r="AC204" s="46"/>
      <c r="AD204" s="29">
        <f>AC204*46.1</f>
        <v>0</v>
      </c>
      <c r="AE204" s="46"/>
      <c r="AF204" s="29">
        <f>AE204*51.23</f>
        <v>0</v>
      </c>
      <c r="AG204" s="46"/>
      <c r="AH204" s="29">
        <f>AG204*61.48</f>
        <v>0</v>
      </c>
      <c r="AI204" s="50"/>
      <c r="AJ204" s="29">
        <f>AI204*11.51</f>
        <v>0</v>
      </c>
      <c r="AK204" s="46"/>
      <c r="AL204" s="29">
        <f>AK204*17.5</f>
        <v>0</v>
      </c>
      <c r="AM204" s="43">
        <f>D204+F204+H204+J204+L204+N204+P204+R204+T204+V204+X204+Z204+AB204+AD204+AF204+AH204+AJ204+AL204</f>
        <v>0</v>
      </c>
    </row>
    <row r="205" spans="1:39" x14ac:dyDescent="0.55000000000000004">
      <c r="A205" s="58"/>
      <c r="B205" s="5" t="s">
        <v>4</v>
      </c>
      <c r="C205" s="5"/>
      <c r="D205" s="30"/>
      <c r="E205" s="5"/>
      <c r="F205" s="30"/>
      <c r="G205" s="7"/>
      <c r="H205" s="30"/>
      <c r="I205" s="5"/>
      <c r="J205" s="30"/>
      <c r="K205" s="7"/>
      <c r="L205" s="30"/>
      <c r="M205" s="7"/>
      <c r="N205" s="35"/>
      <c r="O205" s="5"/>
      <c r="P205" s="30"/>
      <c r="Q205" s="7"/>
      <c r="R205" s="30"/>
      <c r="S205" s="47"/>
      <c r="T205" s="30"/>
      <c r="U205" s="47"/>
      <c r="V205" s="30"/>
      <c r="W205" s="47"/>
      <c r="X205" s="30"/>
      <c r="Y205" s="47"/>
      <c r="Z205" s="30"/>
      <c r="AA205" s="47"/>
      <c r="AB205" s="30"/>
      <c r="AC205" s="47"/>
      <c r="AD205" s="30"/>
      <c r="AE205" s="47"/>
      <c r="AF205" s="30"/>
      <c r="AG205" s="47"/>
      <c r="AH205" s="30"/>
      <c r="AI205" s="51"/>
      <c r="AJ205" s="30"/>
      <c r="AK205" s="47"/>
      <c r="AL205" s="30"/>
      <c r="AM205" s="17"/>
    </row>
    <row r="206" spans="1:39" x14ac:dyDescent="0.55000000000000004">
      <c r="A206" s="59"/>
      <c r="B206" s="10" t="s">
        <v>5</v>
      </c>
      <c r="C206" s="10"/>
      <c r="D206" s="31"/>
      <c r="E206" s="10"/>
      <c r="F206" s="31"/>
      <c r="G206" s="11"/>
      <c r="H206" s="31"/>
      <c r="I206" s="10"/>
      <c r="J206" s="31"/>
      <c r="K206" s="11"/>
      <c r="L206" s="31"/>
      <c r="M206" s="11"/>
      <c r="N206" s="36"/>
      <c r="O206" s="10"/>
      <c r="P206" s="31"/>
      <c r="Q206" s="11"/>
      <c r="R206" s="31"/>
      <c r="S206" s="48"/>
      <c r="T206" s="31"/>
      <c r="U206" s="48"/>
      <c r="V206" s="31"/>
      <c r="W206" s="48"/>
      <c r="X206" s="31"/>
      <c r="Y206" s="48"/>
      <c r="Z206" s="31"/>
      <c r="AA206" s="48"/>
      <c r="AB206" s="31"/>
      <c r="AC206" s="48"/>
      <c r="AD206" s="31"/>
      <c r="AE206" s="48"/>
      <c r="AF206" s="31"/>
      <c r="AG206" s="48"/>
      <c r="AH206" s="31"/>
      <c r="AI206" s="52"/>
      <c r="AJ206" s="31"/>
      <c r="AK206" s="48"/>
      <c r="AL206" s="31"/>
      <c r="AM206" s="18"/>
    </row>
    <row r="207" spans="1:39" x14ac:dyDescent="0.55000000000000004">
      <c r="A207" s="57">
        <v>43956</v>
      </c>
      <c r="B207" s="8" t="s">
        <v>3</v>
      </c>
      <c r="C207" s="8"/>
      <c r="D207" s="29">
        <f>C207*25.35</f>
        <v>0</v>
      </c>
      <c r="E207" s="8"/>
      <c r="F207" s="29">
        <f>E207*30.42</f>
        <v>0</v>
      </c>
      <c r="G207" s="9"/>
      <c r="H207" s="29">
        <f>G207*39.74</f>
        <v>0</v>
      </c>
      <c r="I207" s="8"/>
      <c r="J207" s="29">
        <f>I207*51.66</f>
        <v>0</v>
      </c>
      <c r="K207" s="9"/>
      <c r="L207" s="29">
        <f>K207*21.11</f>
        <v>0</v>
      </c>
      <c r="M207" s="9"/>
      <c r="N207" s="34">
        <f>M207*25.33</f>
        <v>0</v>
      </c>
      <c r="O207" s="8"/>
      <c r="P207" s="29">
        <f>O207*33.52</f>
        <v>0</v>
      </c>
      <c r="Q207" s="9"/>
      <c r="R207" s="29">
        <f>Q207*40.22</f>
        <v>0</v>
      </c>
      <c r="S207" s="46"/>
      <c r="T207" s="29">
        <f>S207*41.9</f>
        <v>0</v>
      </c>
      <c r="U207" s="46"/>
      <c r="V207" s="29">
        <f>U207*50.28</f>
        <v>0</v>
      </c>
      <c r="W207" s="46"/>
      <c r="X207" s="29">
        <f>W207*25.62</f>
        <v>0</v>
      </c>
      <c r="Y207" s="46"/>
      <c r="Z207" s="29">
        <f>Y207*30.74</f>
        <v>0</v>
      </c>
      <c r="AA207" s="46"/>
      <c r="AB207" s="29">
        <f>AA207*38.41</f>
        <v>0</v>
      </c>
      <c r="AC207" s="46"/>
      <c r="AD207" s="29">
        <f>AC207*46.1</f>
        <v>0</v>
      </c>
      <c r="AE207" s="46"/>
      <c r="AF207" s="29">
        <f>AE207*51.23</f>
        <v>0</v>
      </c>
      <c r="AG207" s="46"/>
      <c r="AH207" s="29">
        <f>AG207*61.48</f>
        <v>0</v>
      </c>
      <c r="AI207" s="50"/>
      <c r="AJ207" s="29">
        <f>AI207*11.51</f>
        <v>0</v>
      </c>
      <c r="AK207" s="46"/>
      <c r="AL207" s="29">
        <f>AK207*17.5</f>
        <v>0</v>
      </c>
      <c r="AM207" s="43">
        <f>D207+F207+H207+J207+L207+N207+P207+R207+T207+V207+X207+Z207+AB207+AD207+AF207+AH207+AJ207+AL207</f>
        <v>0</v>
      </c>
    </row>
    <row r="208" spans="1:39" x14ac:dyDescent="0.55000000000000004">
      <c r="A208" s="58"/>
      <c r="B208" s="5" t="s">
        <v>4</v>
      </c>
      <c r="C208" s="5"/>
      <c r="D208" s="30"/>
      <c r="E208" s="5"/>
      <c r="F208" s="30"/>
      <c r="G208" s="7"/>
      <c r="H208" s="30"/>
      <c r="I208" s="5"/>
      <c r="J208" s="30"/>
      <c r="K208" s="7"/>
      <c r="L208" s="30"/>
      <c r="M208" s="7"/>
      <c r="N208" s="35"/>
      <c r="O208" s="5"/>
      <c r="P208" s="30"/>
      <c r="Q208" s="7"/>
      <c r="R208" s="30"/>
      <c r="S208" s="47"/>
      <c r="T208" s="30"/>
      <c r="U208" s="47"/>
      <c r="V208" s="30"/>
      <c r="W208" s="47"/>
      <c r="X208" s="30"/>
      <c r="Y208" s="47"/>
      <c r="Z208" s="30"/>
      <c r="AA208" s="47"/>
      <c r="AB208" s="30"/>
      <c r="AC208" s="47"/>
      <c r="AD208" s="30"/>
      <c r="AE208" s="47"/>
      <c r="AF208" s="30"/>
      <c r="AG208" s="47"/>
      <c r="AH208" s="30"/>
      <c r="AI208" s="51"/>
      <c r="AJ208" s="30"/>
      <c r="AK208" s="47"/>
      <c r="AL208" s="30"/>
      <c r="AM208" s="17"/>
    </row>
    <row r="209" spans="1:39" x14ac:dyDescent="0.55000000000000004">
      <c r="A209" s="59"/>
      <c r="B209" s="10" t="s">
        <v>5</v>
      </c>
      <c r="C209" s="10"/>
      <c r="D209" s="31"/>
      <c r="E209" s="10"/>
      <c r="F209" s="31"/>
      <c r="G209" s="11"/>
      <c r="H209" s="31"/>
      <c r="I209" s="10"/>
      <c r="J209" s="31"/>
      <c r="K209" s="11"/>
      <c r="L209" s="31"/>
      <c r="M209" s="11"/>
      <c r="N209" s="36"/>
      <c r="O209" s="10"/>
      <c r="P209" s="31"/>
      <c r="Q209" s="11"/>
      <c r="R209" s="31"/>
      <c r="S209" s="48"/>
      <c r="T209" s="31"/>
      <c r="U209" s="48"/>
      <c r="V209" s="31"/>
      <c r="W209" s="48"/>
      <c r="X209" s="31"/>
      <c r="Y209" s="48"/>
      <c r="Z209" s="31"/>
      <c r="AA209" s="48"/>
      <c r="AB209" s="31"/>
      <c r="AC209" s="48"/>
      <c r="AD209" s="31"/>
      <c r="AE209" s="48"/>
      <c r="AF209" s="31"/>
      <c r="AG209" s="48"/>
      <c r="AH209" s="31"/>
      <c r="AI209" s="52"/>
      <c r="AJ209" s="31"/>
      <c r="AK209" s="48"/>
      <c r="AL209" s="31"/>
      <c r="AM209" s="18"/>
    </row>
    <row r="210" spans="1:39" x14ac:dyDescent="0.55000000000000004">
      <c r="A210" s="57">
        <v>43957</v>
      </c>
      <c r="B210" s="8" t="s">
        <v>3</v>
      </c>
      <c r="C210" s="8"/>
      <c r="D210" s="29">
        <f>C210*25.35</f>
        <v>0</v>
      </c>
      <c r="E210" s="8"/>
      <c r="F210" s="29">
        <f>E210*30.42</f>
        <v>0</v>
      </c>
      <c r="G210" s="9"/>
      <c r="H210" s="29">
        <f>G210*39.74</f>
        <v>0</v>
      </c>
      <c r="I210" s="8"/>
      <c r="J210" s="29">
        <f>I210*51.66</f>
        <v>0</v>
      </c>
      <c r="K210" s="9"/>
      <c r="L210" s="29">
        <f>K210*21.11</f>
        <v>0</v>
      </c>
      <c r="M210" s="9"/>
      <c r="N210" s="34">
        <f>M210*25.33</f>
        <v>0</v>
      </c>
      <c r="O210" s="8"/>
      <c r="P210" s="29">
        <f>O210*33.52</f>
        <v>0</v>
      </c>
      <c r="Q210" s="9"/>
      <c r="R210" s="29">
        <f>Q210*40.22</f>
        <v>0</v>
      </c>
      <c r="S210" s="46"/>
      <c r="T210" s="29">
        <f>S210*41.9</f>
        <v>0</v>
      </c>
      <c r="U210" s="46"/>
      <c r="V210" s="29">
        <f>U210*50.28</f>
        <v>0</v>
      </c>
      <c r="W210" s="46"/>
      <c r="X210" s="29">
        <f>W210*25.62</f>
        <v>0</v>
      </c>
      <c r="Y210" s="46"/>
      <c r="Z210" s="29">
        <f>Y210*30.74</f>
        <v>0</v>
      </c>
      <c r="AA210" s="46"/>
      <c r="AB210" s="29">
        <f>AA210*38.41</f>
        <v>0</v>
      </c>
      <c r="AC210" s="46"/>
      <c r="AD210" s="29">
        <f>AC210*46.1</f>
        <v>0</v>
      </c>
      <c r="AE210" s="46"/>
      <c r="AF210" s="29">
        <f>AE210*51.23</f>
        <v>0</v>
      </c>
      <c r="AG210" s="46"/>
      <c r="AH210" s="29">
        <f>AG210*61.48</f>
        <v>0</v>
      </c>
      <c r="AI210" s="50"/>
      <c r="AJ210" s="29">
        <f>AI210*11.51</f>
        <v>0</v>
      </c>
      <c r="AK210" s="46"/>
      <c r="AL210" s="29">
        <f>AK210*17.5</f>
        <v>0</v>
      </c>
      <c r="AM210" s="43">
        <f>D210+F210+H210+J210+L210+N210+P210+R210+T210+V210+X210+Z210+AB210+AD210+AF210+AH210+AJ210+AL210</f>
        <v>0</v>
      </c>
    </row>
    <row r="211" spans="1:39" x14ac:dyDescent="0.55000000000000004">
      <c r="A211" s="58"/>
      <c r="B211" s="5" t="s">
        <v>4</v>
      </c>
      <c r="C211" s="5"/>
      <c r="D211" s="30"/>
      <c r="E211" s="5"/>
      <c r="F211" s="30"/>
      <c r="G211" s="7"/>
      <c r="H211" s="30"/>
      <c r="I211" s="5"/>
      <c r="J211" s="30"/>
      <c r="K211" s="7"/>
      <c r="L211" s="30"/>
      <c r="M211" s="7"/>
      <c r="N211" s="35"/>
      <c r="O211" s="5"/>
      <c r="P211" s="30"/>
      <c r="Q211" s="7"/>
      <c r="R211" s="30"/>
      <c r="S211" s="47"/>
      <c r="T211" s="30"/>
      <c r="U211" s="47"/>
      <c r="V211" s="30"/>
      <c r="W211" s="47"/>
      <c r="X211" s="30"/>
      <c r="Y211" s="47"/>
      <c r="Z211" s="30"/>
      <c r="AA211" s="47"/>
      <c r="AB211" s="30"/>
      <c r="AC211" s="47"/>
      <c r="AD211" s="30"/>
      <c r="AE211" s="47"/>
      <c r="AF211" s="30"/>
      <c r="AG211" s="47"/>
      <c r="AH211" s="30"/>
      <c r="AI211" s="51"/>
      <c r="AJ211" s="30"/>
      <c r="AK211" s="47"/>
      <c r="AL211" s="30"/>
      <c r="AM211" s="17"/>
    </row>
    <row r="212" spans="1:39" x14ac:dyDescent="0.55000000000000004">
      <c r="A212" s="59"/>
      <c r="B212" s="10" t="s">
        <v>5</v>
      </c>
      <c r="C212" s="10"/>
      <c r="D212" s="31"/>
      <c r="E212" s="10"/>
      <c r="F212" s="31"/>
      <c r="G212" s="11"/>
      <c r="H212" s="31"/>
      <c r="I212" s="10"/>
      <c r="J212" s="31"/>
      <c r="K212" s="11"/>
      <c r="L212" s="31"/>
      <c r="M212" s="11"/>
      <c r="N212" s="36"/>
      <c r="O212" s="10"/>
      <c r="P212" s="31"/>
      <c r="Q212" s="11"/>
      <c r="R212" s="31"/>
      <c r="S212" s="48"/>
      <c r="T212" s="31"/>
      <c r="U212" s="48"/>
      <c r="V212" s="31"/>
      <c r="W212" s="48"/>
      <c r="X212" s="31"/>
      <c r="Y212" s="48"/>
      <c r="Z212" s="31"/>
      <c r="AA212" s="48"/>
      <c r="AB212" s="31"/>
      <c r="AC212" s="48"/>
      <c r="AD212" s="31"/>
      <c r="AE212" s="48"/>
      <c r="AF212" s="31"/>
      <c r="AG212" s="48"/>
      <c r="AH212" s="31"/>
      <c r="AI212" s="52"/>
      <c r="AJ212" s="31"/>
      <c r="AK212" s="48"/>
      <c r="AL212" s="31"/>
      <c r="AM212" s="18"/>
    </row>
    <row r="213" spans="1:39" x14ac:dyDescent="0.55000000000000004">
      <c r="A213" s="57">
        <v>43958</v>
      </c>
      <c r="B213" s="8" t="s">
        <v>3</v>
      </c>
      <c r="C213" s="8"/>
      <c r="D213" s="29">
        <f>C213*25.35</f>
        <v>0</v>
      </c>
      <c r="E213" s="8"/>
      <c r="F213" s="29">
        <f>E213*30.42</f>
        <v>0</v>
      </c>
      <c r="G213" s="9"/>
      <c r="H213" s="29">
        <f>G213*39.74</f>
        <v>0</v>
      </c>
      <c r="I213" s="8"/>
      <c r="J213" s="29">
        <f>I213*51.66</f>
        <v>0</v>
      </c>
      <c r="K213" s="9"/>
      <c r="L213" s="29">
        <f>K213*21.11</f>
        <v>0</v>
      </c>
      <c r="M213" s="9"/>
      <c r="N213" s="34">
        <f>M213*25.33</f>
        <v>0</v>
      </c>
      <c r="O213" s="8"/>
      <c r="P213" s="29">
        <f>O213*33.52</f>
        <v>0</v>
      </c>
      <c r="Q213" s="9"/>
      <c r="R213" s="29">
        <f>Q213*40.22</f>
        <v>0</v>
      </c>
      <c r="S213" s="46"/>
      <c r="T213" s="29">
        <f>S213*41.9</f>
        <v>0</v>
      </c>
      <c r="U213" s="46"/>
      <c r="V213" s="29">
        <f>U213*50.28</f>
        <v>0</v>
      </c>
      <c r="W213" s="46"/>
      <c r="X213" s="29">
        <f>W213*25.62</f>
        <v>0</v>
      </c>
      <c r="Y213" s="46"/>
      <c r="Z213" s="29">
        <f>Y213*30.74</f>
        <v>0</v>
      </c>
      <c r="AA213" s="46"/>
      <c r="AB213" s="29">
        <f>AA213*38.41</f>
        <v>0</v>
      </c>
      <c r="AC213" s="46"/>
      <c r="AD213" s="29">
        <f>AC213*46.1</f>
        <v>0</v>
      </c>
      <c r="AE213" s="46"/>
      <c r="AF213" s="29">
        <f>AE213*51.23</f>
        <v>0</v>
      </c>
      <c r="AG213" s="46"/>
      <c r="AH213" s="29">
        <f>AG213*61.48</f>
        <v>0</v>
      </c>
      <c r="AI213" s="50"/>
      <c r="AJ213" s="29">
        <f>AI213*11.51</f>
        <v>0</v>
      </c>
      <c r="AK213" s="46"/>
      <c r="AL213" s="29">
        <f>AK213*17.5</f>
        <v>0</v>
      </c>
      <c r="AM213" s="43">
        <f>D213+F213+H213+J213+L213+N213+P213+R213+T213+V213+X213+Z213+AB213+AD213+AF213+AH213+AJ213+AL213</f>
        <v>0</v>
      </c>
    </row>
    <row r="214" spans="1:39" x14ac:dyDescent="0.55000000000000004">
      <c r="A214" s="58"/>
      <c r="B214" s="5" t="s">
        <v>4</v>
      </c>
      <c r="C214" s="5"/>
      <c r="D214" s="30"/>
      <c r="E214" s="5"/>
      <c r="F214" s="30"/>
      <c r="G214" s="7"/>
      <c r="H214" s="30"/>
      <c r="I214" s="5"/>
      <c r="J214" s="30"/>
      <c r="K214" s="7"/>
      <c r="L214" s="30"/>
      <c r="M214" s="7"/>
      <c r="N214" s="35"/>
      <c r="O214" s="5"/>
      <c r="P214" s="30"/>
      <c r="Q214" s="7"/>
      <c r="R214" s="30"/>
      <c r="S214" s="47"/>
      <c r="T214" s="30"/>
      <c r="U214" s="47"/>
      <c r="V214" s="30"/>
      <c r="W214" s="47"/>
      <c r="X214" s="30"/>
      <c r="Y214" s="47"/>
      <c r="Z214" s="30"/>
      <c r="AA214" s="47"/>
      <c r="AB214" s="30"/>
      <c r="AC214" s="47"/>
      <c r="AD214" s="30"/>
      <c r="AE214" s="47"/>
      <c r="AF214" s="30"/>
      <c r="AG214" s="47"/>
      <c r="AH214" s="30"/>
      <c r="AI214" s="51"/>
      <c r="AJ214" s="30"/>
      <c r="AK214" s="47"/>
      <c r="AL214" s="30"/>
      <c r="AM214" s="17"/>
    </row>
    <row r="215" spans="1:39" x14ac:dyDescent="0.55000000000000004">
      <c r="A215" s="59"/>
      <c r="B215" s="10" t="s">
        <v>5</v>
      </c>
      <c r="C215" s="10"/>
      <c r="D215" s="31"/>
      <c r="E215" s="10"/>
      <c r="F215" s="31"/>
      <c r="G215" s="11"/>
      <c r="H215" s="31"/>
      <c r="I215" s="10"/>
      <c r="J215" s="31"/>
      <c r="K215" s="11"/>
      <c r="L215" s="31"/>
      <c r="M215" s="11"/>
      <c r="N215" s="36"/>
      <c r="O215" s="10"/>
      <c r="P215" s="31"/>
      <c r="Q215" s="11"/>
      <c r="R215" s="31"/>
      <c r="S215" s="48"/>
      <c r="T215" s="31"/>
      <c r="U215" s="48"/>
      <c r="V215" s="31"/>
      <c r="W215" s="48"/>
      <c r="X215" s="31"/>
      <c r="Y215" s="48"/>
      <c r="Z215" s="31"/>
      <c r="AA215" s="48"/>
      <c r="AB215" s="31"/>
      <c r="AC215" s="48"/>
      <c r="AD215" s="31"/>
      <c r="AE215" s="48"/>
      <c r="AF215" s="31"/>
      <c r="AG215" s="48"/>
      <c r="AH215" s="31"/>
      <c r="AI215" s="52"/>
      <c r="AJ215" s="31"/>
      <c r="AK215" s="48"/>
      <c r="AL215" s="31"/>
      <c r="AM215" s="18"/>
    </row>
    <row r="216" spans="1:39" x14ac:dyDescent="0.55000000000000004">
      <c r="A216" s="57">
        <v>43959</v>
      </c>
      <c r="B216" s="8" t="s">
        <v>3</v>
      </c>
      <c r="C216" s="8"/>
      <c r="D216" s="29">
        <f>C216*25.35</f>
        <v>0</v>
      </c>
      <c r="E216" s="8"/>
      <c r="F216" s="29">
        <f>E216*30.42</f>
        <v>0</v>
      </c>
      <c r="G216" s="9"/>
      <c r="H216" s="29">
        <f>G216*39.74</f>
        <v>0</v>
      </c>
      <c r="I216" s="8"/>
      <c r="J216" s="29">
        <f>I216*51.66</f>
        <v>0</v>
      </c>
      <c r="K216" s="9"/>
      <c r="L216" s="29">
        <f>K216*21.11</f>
        <v>0</v>
      </c>
      <c r="M216" s="9"/>
      <c r="N216" s="34">
        <f>M216*25.33</f>
        <v>0</v>
      </c>
      <c r="O216" s="8"/>
      <c r="P216" s="29">
        <f>O216*33.52</f>
        <v>0</v>
      </c>
      <c r="Q216" s="9"/>
      <c r="R216" s="29">
        <f>Q216*40.22</f>
        <v>0</v>
      </c>
      <c r="S216" s="46"/>
      <c r="T216" s="29">
        <f>S216*41.9</f>
        <v>0</v>
      </c>
      <c r="U216" s="46"/>
      <c r="V216" s="29">
        <f>U216*50.28</f>
        <v>0</v>
      </c>
      <c r="W216" s="46"/>
      <c r="X216" s="29">
        <f>W216*25.62</f>
        <v>0</v>
      </c>
      <c r="Y216" s="46"/>
      <c r="Z216" s="29">
        <f>Y216*30.74</f>
        <v>0</v>
      </c>
      <c r="AA216" s="46"/>
      <c r="AB216" s="29">
        <f>AA216*38.41</f>
        <v>0</v>
      </c>
      <c r="AC216" s="46"/>
      <c r="AD216" s="29">
        <f>AC216*46.1</f>
        <v>0</v>
      </c>
      <c r="AE216" s="46"/>
      <c r="AF216" s="29">
        <f>AE216*51.23</f>
        <v>0</v>
      </c>
      <c r="AG216" s="46"/>
      <c r="AH216" s="29">
        <f>AG216*61.48</f>
        <v>0</v>
      </c>
      <c r="AI216" s="50"/>
      <c r="AJ216" s="29">
        <f>AI216*11.51</f>
        <v>0</v>
      </c>
      <c r="AK216" s="46"/>
      <c r="AL216" s="29">
        <f>AK216*17.5</f>
        <v>0</v>
      </c>
      <c r="AM216" s="43">
        <f>D216+F216+H216+J216+L216+N216+P216+R216+T216+V216+X216+Z216+AB216+AD216+AF216+AH216+AJ216+AL216</f>
        <v>0</v>
      </c>
    </row>
    <row r="217" spans="1:39" x14ac:dyDescent="0.55000000000000004">
      <c r="A217" s="58"/>
      <c r="B217" s="5" t="s">
        <v>4</v>
      </c>
      <c r="C217" s="5"/>
      <c r="D217" s="30"/>
      <c r="E217" s="5"/>
      <c r="F217" s="30"/>
      <c r="G217" s="7"/>
      <c r="H217" s="30"/>
      <c r="I217" s="5"/>
      <c r="J217" s="30"/>
      <c r="K217" s="7"/>
      <c r="L217" s="30"/>
      <c r="M217" s="7"/>
      <c r="N217" s="35"/>
      <c r="O217" s="5"/>
      <c r="P217" s="30"/>
      <c r="Q217" s="7"/>
      <c r="R217" s="30"/>
      <c r="S217" s="47"/>
      <c r="T217" s="30"/>
      <c r="U217" s="47"/>
      <c r="V217" s="30"/>
      <c r="W217" s="47"/>
      <c r="X217" s="30"/>
      <c r="Y217" s="47"/>
      <c r="Z217" s="30"/>
      <c r="AA217" s="47"/>
      <c r="AB217" s="30"/>
      <c r="AC217" s="47"/>
      <c r="AD217" s="30"/>
      <c r="AE217" s="47"/>
      <c r="AF217" s="30"/>
      <c r="AG217" s="47"/>
      <c r="AH217" s="30"/>
      <c r="AI217" s="51"/>
      <c r="AJ217" s="30"/>
      <c r="AK217" s="47"/>
      <c r="AL217" s="30"/>
      <c r="AM217" s="17"/>
    </row>
    <row r="218" spans="1:39" ht="14.7" thickBot="1" x14ac:dyDescent="0.6">
      <c r="A218" s="59"/>
      <c r="B218" s="14" t="s">
        <v>5</v>
      </c>
      <c r="C218" s="14"/>
      <c r="D218" s="32"/>
      <c r="E218" s="14"/>
      <c r="F218" s="32"/>
      <c r="G218" s="16"/>
      <c r="H218" s="32"/>
      <c r="I218" s="14"/>
      <c r="J218" s="32"/>
      <c r="K218" s="16"/>
      <c r="L218" s="32"/>
      <c r="M218" s="16"/>
      <c r="N218" s="37"/>
      <c r="O218" s="14"/>
      <c r="P218" s="32"/>
      <c r="Q218" s="16"/>
      <c r="R218" s="32"/>
      <c r="S218" s="49"/>
      <c r="T218" s="32"/>
      <c r="U218" s="49"/>
      <c r="V218" s="32"/>
      <c r="W218" s="49"/>
      <c r="X218" s="32"/>
      <c r="Y218" s="49"/>
      <c r="Z218" s="32"/>
      <c r="AA218" s="49"/>
      <c r="AB218" s="32"/>
      <c r="AC218" s="49"/>
      <c r="AD218" s="32"/>
      <c r="AE218" s="49"/>
      <c r="AF218" s="32"/>
      <c r="AG218" s="49"/>
      <c r="AH218" s="32"/>
      <c r="AI218" s="53"/>
      <c r="AJ218" s="32"/>
      <c r="AK218" s="49"/>
      <c r="AL218" s="32"/>
      <c r="AM218" s="19"/>
    </row>
    <row r="219" spans="1:39" x14ac:dyDescent="0.55000000000000004">
      <c r="A219" s="60" t="s">
        <v>7</v>
      </c>
      <c r="B219" s="12" t="s">
        <v>3</v>
      </c>
      <c r="C219" s="12">
        <f t="shared" ref="C219:AH219" si="7">SUM(C204:C216)</f>
        <v>0</v>
      </c>
      <c r="D219" s="38">
        <f t="shared" si="7"/>
        <v>0</v>
      </c>
      <c r="E219" s="12">
        <f t="shared" si="7"/>
        <v>0</v>
      </c>
      <c r="F219" s="38">
        <f t="shared" si="7"/>
        <v>0</v>
      </c>
      <c r="G219" s="12">
        <f t="shared" si="7"/>
        <v>0</v>
      </c>
      <c r="H219" s="38">
        <f t="shared" si="7"/>
        <v>0</v>
      </c>
      <c r="I219" s="12">
        <f t="shared" si="7"/>
        <v>0</v>
      </c>
      <c r="J219" s="38">
        <f t="shared" si="7"/>
        <v>0</v>
      </c>
      <c r="K219" s="12">
        <f t="shared" si="7"/>
        <v>0</v>
      </c>
      <c r="L219" s="38">
        <f t="shared" si="7"/>
        <v>0</v>
      </c>
      <c r="M219" s="12">
        <f t="shared" si="7"/>
        <v>0</v>
      </c>
      <c r="N219" s="38">
        <f t="shared" si="7"/>
        <v>0</v>
      </c>
      <c r="O219" s="12">
        <f t="shared" si="7"/>
        <v>0</v>
      </c>
      <c r="P219" s="38">
        <f t="shared" si="7"/>
        <v>0</v>
      </c>
      <c r="Q219" s="12">
        <f t="shared" si="7"/>
        <v>0</v>
      </c>
      <c r="R219" s="38">
        <f t="shared" si="7"/>
        <v>0</v>
      </c>
      <c r="S219" s="12">
        <f t="shared" si="7"/>
        <v>0</v>
      </c>
      <c r="T219" s="38">
        <f t="shared" si="7"/>
        <v>0</v>
      </c>
      <c r="U219" s="12">
        <f t="shared" si="7"/>
        <v>0</v>
      </c>
      <c r="V219" s="38">
        <f t="shared" si="7"/>
        <v>0</v>
      </c>
      <c r="W219" s="12">
        <f t="shared" si="7"/>
        <v>0</v>
      </c>
      <c r="X219" s="38">
        <f t="shared" si="7"/>
        <v>0</v>
      </c>
      <c r="Y219" s="12">
        <f t="shared" si="7"/>
        <v>0</v>
      </c>
      <c r="Z219" s="38">
        <f t="shared" si="7"/>
        <v>0</v>
      </c>
      <c r="AA219" s="12">
        <f t="shared" si="7"/>
        <v>0</v>
      </c>
      <c r="AB219" s="38">
        <f t="shared" si="7"/>
        <v>0</v>
      </c>
      <c r="AC219" s="12">
        <f t="shared" si="7"/>
        <v>0</v>
      </c>
      <c r="AD219" s="38">
        <f t="shared" si="7"/>
        <v>0</v>
      </c>
      <c r="AE219" s="12">
        <f t="shared" si="7"/>
        <v>0</v>
      </c>
      <c r="AF219" s="38">
        <f t="shared" si="7"/>
        <v>0</v>
      </c>
      <c r="AG219" s="12">
        <f t="shared" si="7"/>
        <v>0</v>
      </c>
      <c r="AH219" s="38">
        <f t="shared" si="7"/>
        <v>0</v>
      </c>
      <c r="AI219" s="12">
        <f t="shared" ref="AI219:AK219" si="8">SUM(AI204:AI216)</f>
        <v>0</v>
      </c>
      <c r="AJ219" s="38">
        <f t="shared" si="8"/>
        <v>0</v>
      </c>
      <c r="AK219" s="12">
        <f t="shared" si="8"/>
        <v>0</v>
      </c>
      <c r="AL219" s="29">
        <f>AK219*17.5</f>
        <v>0</v>
      </c>
      <c r="AM219" s="43">
        <f>D219+F219+H219+J219+L219+N219+P219+R219+T219+V219+X219+Z219+AB219+AD219+AF219+AH219+AJ219+AL219</f>
        <v>0</v>
      </c>
    </row>
    <row r="220" spans="1:39" x14ac:dyDescent="0.55000000000000004">
      <c r="A220" s="60"/>
      <c r="B220" s="5" t="s">
        <v>4</v>
      </c>
      <c r="C220" s="5"/>
      <c r="D220" s="30"/>
      <c r="E220" s="6"/>
      <c r="F220" s="35"/>
      <c r="G220" s="7"/>
      <c r="H220" s="30"/>
      <c r="I220" s="5"/>
      <c r="J220" s="30"/>
      <c r="K220" s="7"/>
      <c r="L220" s="30"/>
      <c r="M220" s="7"/>
      <c r="N220" s="35"/>
      <c r="O220" s="5"/>
      <c r="P220" s="30"/>
      <c r="Q220" s="7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7"/>
      <c r="AJ220" s="30"/>
      <c r="AK220" s="35"/>
      <c r="AL220" s="30"/>
      <c r="AM220" s="17"/>
    </row>
    <row r="221" spans="1:39" ht="14.7" thickBot="1" x14ac:dyDescent="0.6">
      <c r="A221" s="61"/>
      <c r="B221" s="14" t="s">
        <v>5</v>
      </c>
      <c r="C221" s="14"/>
      <c r="D221" s="32"/>
      <c r="E221" s="15"/>
      <c r="F221" s="37"/>
      <c r="G221" s="16"/>
      <c r="H221" s="32"/>
      <c r="I221" s="14"/>
      <c r="J221" s="32"/>
      <c r="K221" s="16"/>
      <c r="L221" s="32"/>
      <c r="M221" s="16"/>
      <c r="N221" s="37"/>
      <c r="O221" s="14"/>
      <c r="P221" s="32"/>
      <c r="Q221" s="16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16"/>
      <c r="AJ221" s="32"/>
      <c r="AK221" s="37"/>
      <c r="AL221" s="31"/>
      <c r="AM221" s="19"/>
    </row>
    <row r="222" spans="1:39" x14ac:dyDescent="0.55000000000000004">
      <c r="F222" s="39"/>
    </row>
    <row r="223" spans="1:39" x14ac:dyDescent="0.55000000000000004">
      <c r="F223" s="39"/>
    </row>
    <row r="224" spans="1:39" x14ac:dyDescent="0.55000000000000004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23"/>
      <c r="P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</row>
  </sheetData>
  <mergeCells count="184">
    <mergeCell ref="A61:D61"/>
    <mergeCell ref="A89:D89"/>
    <mergeCell ref="A117:D117"/>
    <mergeCell ref="A145:D145"/>
    <mergeCell ref="A173:D173"/>
    <mergeCell ref="A201:D201"/>
    <mergeCell ref="AL6:AL7"/>
    <mergeCell ref="AM6:AM7"/>
    <mergeCell ref="A20:A22"/>
    <mergeCell ref="A23:A25"/>
    <mergeCell ref="AI6:AI7"/>
    <mergeCell ref="AJ6:AJ7"/>
    <mergeCell ref="AK6:AK7"/>
    <mergeCell ref="K6:N6"/>
    <mergeCell ref="C6:F6"/>
    <mergeCell ref="G6:J6"/>
    <mergeCell ref="O6:R6"/>
    <mergeCell ref="W6:Z6"/>
    <mergeCell ref="AA6:AD6"/>
    <mergeCell ref="AE6:AH6"/>
    <mergeCell ref="A29:G29"/>
    <mergeCell ref="A31:C31"/>
    <mergeCell ref="C34:F34"/>
    <mergeCell ref="G34:J34"/>
    <mergeCell ref="A1:G1"/>
    <mergeCell ref="A3:C3"/>
    <mergeCell ref="A11:A13"/>
    <mergeCell ref="A14:A16"/>
    <mergeCell ref="A17:A19"/>
    <mergeCell ref="A8:A10"/>
    <mergeCell ref="A28:M28"/>
    <mergeCell ref="A5:D5"/>
    <mergeCell ref="A33:D33"/>
    <mergeCell ref="A48:A50"/>
    <mergeCell ref="A51:A53"/>
    <mergeCell ref="A56:M56"/>
    <mergeCell ref="A57:G57"/>
    <mergeCell ref="A59:C59"/>
    <mergeCell ref="AM34:AM35"/>
    <mergeCell ref="A36:A38"/>
    <mergeCell ref="A39:A41"/>
    <mergeCell ref="A42:A44"/>
    <mergeCell ref="A45:A47"/>
    <mergeCell ref="O34:R34"/>
    <mergeCell ref="AI34:AI35"/>
    <mergeCell ref="AJ34:AJ35"/>
    <mergeCell ref="AK34:AK35"/>
    <mergeCell ref="AL34:AL35"/>
    <mergeCell ref="K34:N34"/>
    <mergeCell ref="S34:V34"/>
    <mergeCell ref="W34:Z34"/>
    <mergeCell ref="AA34:AD34"/>
    <mergeCell ref="AE34:AH34"/>
    <mergeCell ref="AJ62:AJ63"/>
    <mergeCell ref="AK62:AK63"/>
    <mergeCell ref="AL62:AL63"/>
    <mergeCell ref="AM62:AM63"/>
    <mergeCell ref="A64:A66"/>
    <mergeCell ref="C62:F62"/>
    <mergeCell ref="G62:J62"/>
    <mergeCell ref="K62:N62"/>
    <mergeCell ref="O62:R62"/>
    <mergeCell ref="AI62:AI63"/>
    <mergeCell ref="S62:V62"/>
    <mergeCell ref="W62:Z62"/>
    <mergeCell ref="AA62:AD62"/>
    <mergeCell ref="AE62:AH62"/>
    <mergeCell ref="A84:M84"/>
    <mergeCell ref="A85:G85"/>
    <mergeCell ref="A87:C87"/>
    <mergeCell ref="C90:F90"/>
    <mergeCell ref="G90:J90"/>
    <mergeCell ref="K90:N90"/>
    <mergeCell ref="A67:A69"/>
    <mergeCell ref="A70:A72"/>
    <mergeCell ref="A73:A75"/>
    <mergeCell ref="A76:A78"/>
    <mergeCell ref="A79:A81"/>
    <mergeCell ref="A104:A106"/>
    <mergeCell ref="A107:A109"/>
    <mergeCell ref="A112:M112"/>
    <mergeCell ref="A113:G113"/>
    <mergeCell ref="A115:C115"/>
    <mergeCell ref="AM90:AM91"/>
    <mergeCell ref="A92:A94"/>
    <mergeCell ref="A95:A97"/>
    <mergeCell ref="A98:A100"/>
    <mergeCell ref="A101:A103"/>
    <mergeCell ref="O90:R90"/>
    <mergeCell ref="AI90:AI91"/>
    <mergeCell ref="AJ90:AJ91"/>
    <mergeCell ref="AK90:AK91"/>
    <mergeCell ref="AL90:AL91"/>
    <mergeCell ref="S90:V90"/>
    <mergeCell ref="W90:Z90"/>
    <mergeCell ref="AA90:AD90"/>
    <mergeCell ref="AE90:AH90"/>
    <mergeCell ref="AJ118:AJ119"/>
    <mergeCell ref="AK118:AK119"/>
    <mergeCell ref="AL118:AL119"/>
    <mergeCell ref="AM118:AM119"/>
    <mergeCell ref="A120:A122"/>
    <mergeCell ref="C118:F118"/>
    <mergeCell ref="G118:J118"/>
    <mergeCell ref="K118:N118"/>
    <mergeCell ref="O118:R118"/>
    <mergeCell ref="AI118:AI119"/>
    <mergeCell ref="S118:V118"/>
    <mergeCell ref="W118:Z118"/>
    <mergeCell ref="AA118:AD118"/>
    <mergeCell ref="AE118:AH118"/>
    <mergeCell ref="A140:M140"/>
    <mergeCell ref="A141:G141"/>
    <mergeCell ref="A143:C143"/>
    <mergeCell ref="C146:F146"/>
    <mergeCell ref="G146:J146"/>
    <mergeCell ref="K146:N146"/>
    <mergeCell ref="A123:A125"/>
    <mergeCell ref="A126:A128"/>
    <mergeCell ref="A129:A131"/>
    <mergeCell ref="A132:A134"/>
    <mergeCell ref="A135:A137"/>
    <mergeCell ref="A160:A162"/>
    <mergeCell ref="A163:A165"/>
    <mergeCell ref="A168:M168"/>
    <mergeCell ref="A169:G169"/>
    <mergeCell ref="A171:C171"/>
    <mergeCell ref="AM146:AM147"/>
    <mergeCell ref="A148:A150"/>
    <mergeCell ref="A151:A153"/>
    <mergeCell ref="A154:A156"/>
    <mergeCell ref="A157:A159"/>
    <mergeCell ref="O146:R146"/>
    <mergeCell ref="AI146:AI147"/>
    <mergeCell ref="AJ146:AJ147"/>
    <mergeCell ref="AK146:AK147"/>
    <mergeCell ref="AL146:AL147"/>
    <mergeCell ref="S146:V146"/>
    <mergeCell ref="W146:Z146"/>
    <mergeCell ref="AA146:AD146"/>
    <mergeCell ref="AE146:AH146"/>
    <mergeCell ref="A179:A181"/>
    <mergeCell ref="A182:A184"/>
    <mergeCell ref="A185:A187"/>
    <mergeCell ref="A188:A190"/>
    <mergeCell ref="A191:A193"/>
    <mergeCell ref="AJ174:AJ175"/>
    <mergeCell ref="AK174:AK175"/>
    <mergeCell ref="AL174:AL175"/>
    <mergeCell ref="AM174:AM175"/>
    <mergeCell ref="A176:A178"/>
    <mergeCell ref="C174:F174"/>
    <mergeCell ref="G174:J174"/>
    <mergeCell ref="K174:N174"/>
    <mergeCell ref="O174:R174"/>
    <mergeCell ref="AI174:AI175"/>
    <mergeCell ref="S174:V174"/>
    <mergeCell ref="W174:Z174"/>
    <mergeCell ref="AA174:AD174"/>
    <mergeCell ref="AE174:AH174"/>
    <mergeCell ref="S202:V202"/>
    <mergeCell ref="W202:Z202"/>
    <mergeCell ref="AA202:AD202"/>
    <mergeCell ref="AE202:AH202"/>
    <mergeCell ref="S6:V6"/>
    <mergeCell ref="A216:A218"/>
    <mergeCell ref="A219:A221"/>
    <mergeCell ref="A224:M224"/>
    <mergeCell ref="AM202:AM203"/>
    <mergeCell ref="A204:A206"/>
    <mergeCell ref="A207:A209"/>
    <mergeCell ref="A210:A212"/>
    <mergeCell ref="A213:A215"/>
    <mergeCell ref="O202:R202"/>
    <mergeCell ref="AI202:AI203"/>
    <mergeCell ref="AJ202:AJ203"/>
    <mergeCell ref="AK202:AK203"/>
    <mergeCell ref="AL202:AL203"/>
    <mergeCell ref="A196:M196"/>
    <mergeCell ref="A197:G197"/>
    <mergeCell ref="A199:C199"/>
    <mergeCell ref="C202:F202"/>
    <mergeCell ref="G202:J202"/>
    <mergeCell ref="K202:N202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  <rowBreaks count="7" manualBreakCount="7">
    <brk id="28" max="16383" man="1"/>
    <brk id="56" max="16383" man="1"/>
    <brk id="84" max="16383" man="1"/>
    <brk id="112" max="16383" man="1"/>
    <brk id="140" max="16383" man="1"/>
    <brk id="168" max="16383" man="1"/>
    <brk id="196" max="1638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Umsatzausfall Corona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Physio-Training</dc:creator>
  <cp:lastModifiedBy>Katherina Chailaridis - VCU GmbH</cp:lastModifiedBy>
  <cp:lastPrinted>2020-03-16T16:30:44Z</cp:lastPrinted>
  <dcterms:created xsi:type="dcterms:W3CDTF">2015-06-05T18:17:20Z</dcterms:created>
  <dcterms:modified xsi:type="dcterms:W3CDTF">2020-03-17T12:45:08Z</dcterms:modified>
</cp:coreProperties>
</file>