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_rels/workbook.xml.rels" ContentType="application/vnd.openxmlformats-package.relationships+xml"/>
  <Override PartName="/xl/workbook.xml" ContentType="application/vnd.openxmlformats-officedocument.spreadsheetml.sheet.main+xml"/>
  <Override PartName="/xl/worksheets/_rels/sheet1.xml.rels" ContentType="application/vnd.openxmlformats-package.relationships+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comments1.xml" ContentType="application/vnd.openxmlformats-officedocument.spreadsheetml.comments+xml"/>
  <Override PartName="/xl/drawings/vmlDrawing1.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Tabelle1" sheetId="1" state="visible" r:id="rId3"/>
  </sheet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Andrea Fanter</author>
  </authors>
  <commentList>
    <comment ref="A1" authorId="0">
      <text>
        <r>
          <rPr>
            <sz val="10"/>
            <rFont val="Arial"/>
            <family val="2"/>
          </rPr>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In der Zelle hinterlegter Link: 
Zahl der gestellten Anträge zum elektronischen Heilberufeausweis, sowie zum Instituionsausweis</t>
        </r>
      </text>
    </comment>
    <comment ref="A3" authorId="0">
      <text>
        <r>
          <rPr>
            <sz val="10"/>
            <rFont val="Arial"/>
            <family val="2"/>
          </rPr>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Jährliche Anpassung der Erstattung zum 01.01. nach Maßgabe der Veränderung des Punktwertes nach § 87 Absatz 2e SGB V </t>
        </r>
      </text>
    </comment>
    <comment ref="A4" authorId="0">
      <text>
        <r>
          <rPr>
            <sz val="10"/>
            <rFont val="Arial"/>
            <family val="2"/>
          </rPr>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Da nur ein eHBA notwendig ist, erfolgt die Berechnung ebenfalls mit „nur“ einem Heilberufeausweis.
Antwort:
    Der Erstattungsbetrag wird jährlich angepasst
Antwort:
    Es wird empfohlen, dass der Praxisinhabende den Heilberufeausweis beantragt. Handelt es sich dabei nicht um einen Ergotherapierenden wird stattdessen empfohlen, den Heilberufeausweis auf die Fachliche Leitung auszustellen. Stehen zeitnah oder voraussichtlich zudem Personalwechsel an, wird darüber hinaus empfohlen mehr als eine Person mit einem eHBA auszustatten, um eine lückenlose Refinanzierung sicherzustellen. Die tatsächlichen Mehrkosten betragen nach Abzug der Pauschale lediglich 1,23 € und reduzieren das Guthaben/Überschüsse durch die BED-Rahmenverträge damit von 33 Euro auf rund 32 € jeden Monat. </t>
        </r>
      </text>
    </comment>
    <comment ref="A8" authorId="0">
      <text>
        <r>
          <rPr>
            <sz val="10"/>
            <rFont val="Arial"/>
            <family val="2"/>
          </rPr>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Es ist pro Praxis nur ein eHBA notwendig.
Kartengültigkeit 5 Jahre: 40 EUR/5 Jahre X12 Monate = 0,67 Cent pro Monat</t>
        </r>
      </text>
    </comment>
    <comment ref="A10" authorId="0">
      <text>
        <r>
          <rPr>
            <sz val="10"/>
            <rFont val="Arial"/>
            <family val="2"/>
          </rPr>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Es ist pro Praxis nur eine Institutionskarte/Praxiskarte (SMC-B) notwendig.
Kartengültigkeit 5 Jahre: 40 EUR/5 Jahre X12 Monate = 0,67 Cent pro Monat</t>
        </r>
      </text>
    </comment>
    <comment ref="B3" authorId="0">
      <text>
        <r>
          <rPr>
            <sz val="10"/>
            <rFont val="Arial"/>
            <family val="2"/>
          </rPr>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Stand: Jahr 2025</t>
        </r>
      </text>
    </comment>
    <comment ref="B4" authorId="0">
      <text>
        <r>
          <rPr>
            <sz val="10"/>
            <rFont val="Arial"/>
            <family val="2"/>
          </rPr>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Stand: Jahr 2025</t>
        </r>
      </text>
    </comment>
  </commentList>
</comments>
</file>

<file path=xl/sharedStrings.xml><?xml version="1.0" encoding="utf-8"?>
<sst xmlns="http://schemas.openxmlformats.org/spreadsheetml/2006/main" count="44" uniqueCount="23">
  <si>
    <t xml:space="preserve">TI-Kosten und Erstattung auf einen Blick</t>
  </si>
  <si>
    <t xml:space="preserve">Je MONAT</t>
  </si>
  <si>
    <t xml:space="preserve">Je JAHR</t>
  </si>
  <si>
    <t xml:space="preserve">ÜBER DIE 5 JAHRE LAUFZEIT</t>
  </si>
  <si>
    <t xml:space="preserve">TI-Erstattungspauschale (Grundpauschale)</t>
  </si>
  <si>
    <t xml:space="preserve">TI-Erstattungspauschale/je elektronischem Heilberufsausweis (eHBA) (Zuschlagspauschale)</t>
  </si>
  <si>
    <t xml:space="preserve">Gesamte TI-Erstattung (bei Nutzung eines eHBAs)</t>
  </si>
  <si>
    <t xml:space="preserve">Verwaltungsgebühren:</t>
  </si>
  <si>
    <t xml:space="preserve">i.V.m. elektronischem Heilberufsausweis (eHBA) in Höhe von: </t>
  </si>
  <si>
    <t xml:space="preserve">i.V.m. Institutionenkarte/Praxisausweis (SMC-B) Verwaltungsgebühr in Höhe von: </t>
  </si>
  <si>
    <t xml:space="preserve">Kosten für den elektronischen Heilberufeausweis eHBA selbst:</t>
  </si>
  <si>
    <t xml:space="preserve">Bruttopreise</t>
  </si>
  <si>
    <t xml:space="preserve">Nettopreise</t>
  </si>
  <si>
    <t xml:space="preserve">Anbieter d.trust</t>
  </si>
  <si>
    <t xml:space="preserve">Anbieter Telekom</t>
  </si>
  <si>
    <t xml:space="preserve">Anbieter medisign</t>
  </si>
  <si>
    <t xml:space="preserve">Kosten für die SMC-B-Karte selbst:</t>
  </si>
  <si>
    <t xml:space="preserve">Es verbleiben von der Erstattungspauschale noch für den TI-Anschluss selbst:</t>
  </si>
  <si>
    <r>
      <rPr>
        <b val="true"/>
        <sz val="11"/>
        <color theme="9" tint="-0.25"/>
        <rFont val="Aptos Narrow"/>
        <family val="2"/>
        <charset val="1"/>
      </rPr>
      <t xml:space="preserve">BED-TI-Vereinbarung</t>
    </r>
    <r>
      <rPr>
        <b val="true"/>
        <sz val="11"/>
        <color theme="1"/>
        <rFont val="Aptos Narrow"/>
        <family val="2"/>
        <charset val="1"/>
      </rPr>
      <t xml:space="preserve"> für die GESAMTE Mobile-TI-Ausstattung: Kartenlesegerät, TI-Gateway, KIM-Adresse sowie ePA-Zugriff</t>
    </r>
  </si>
  <si>
    <t xml:space="preserve">Gesamtkosten TI-Anschluss</t>
  </si>
  <si>
    <t xml:space="preserve">Die TI-Pauschale liegt durch die BED-TI-Vereinbarung über den tatsächlichen Kosten – Das Guthaben das  Ihnen daher verbleibt:</t>
  </si>
  <si>
    <t xml:space="preserve">In einem kurzen Videotermin wird der TI-Anschluss für Sie auf Ihren Geräten eingerichtet. Es ist KEINE Praxisverwaltungsoftware für den TI-Zugang notwendig.</t>
  </si>
  <si>
    <t xml:space="preserve">Stand: 27.05.2025: Der BED e.V. empfiehlt allen Therapierenden den TI-Anschluss ab sofort zu beantragen, da der Vertrag für die TI-Finanzierung mit dem Spitzenverband der Krankenkassen geeint  und damit rückwirkend zum 01.07.2024 in Kraft tritt. Die Abrechnung der TI-Pauschalen ist mit der Erfüllung sämtlicher Voraussetzungen ab dem 01.10.2025 möglich.</t>
  </si>
</sst>
</file>

<file path=xl/styles.xml><?xml version="1.0" encoding="utf-8"?>
<styleSheet xmlns="http://schemas.openxmlformats.org/spreadsheetml/2006/main">
  <numFmts count="3">
    <numFmt numFmtId="164" formatCode="General"/>
    <numFmt numFmtId="165" formatCode="#,##0.00&quot; €&quot;;\-#,##0.00&quot; €&quot;"/>
    <numFmt numFmtId="166" formatCode="#,##0&quot; €&quot;;\-#,##0&quot; €&quot;"/>
  </numFmts>
  <fonts count="15">
    <font>
      <sz val="11"/>
      <color theme="1"/>
      <name val="Aptos Narrow"/>
      <family val="2"/>
      <charset val="1"/>
    </font>
    <font>
      <sz val="10"/>
      <name val="Arial"/>
      <family val="0"/>
    </font>
    <font>
      <sz val="10"/>
      <name val="Arial"/>
      <family val="0"/>
    </font>
    <font>
      <sz val="10"/>
      <name val="Arial"/>
      <family val="0"/>
    </font>
    <font>
      <b val="true"/>
      <u val="single"/>
      <sz val="11"/>
      <color theme="10"/>
      <name val="Aptos Narrow"/>
      <family val="2"/>
      <charset val="1"/>
    </font>
    <font>
      <u val="single"/>
      <sz val="11"/>
      <color theme="10"/>
      <name val="Aptos Narrow"/>
      <family val="2"/>
      <charset val="1"/>
    </font>
    <font>
      <b val="true"/>
      <sz val="11"/>
      <color theme="1"/>
      <name val="Aptos Narrow"/>
      <family val="2"/>
      <charset val="1"/>
    </font>
    <font>
      <b val="true"/>
      <sz val="10"/>
      <color rgb="FF46423C"/>
      <name val="Arial"/>
      <family val="2"/>
      <charset val="1"/>
    </font>
    <font>
      <b val="true"/>
      <sz val="11"/>
      <color theme="10"/>
      <name val="Aptos Narrow"/>
      <family val="2"/>
      <charset val="1"/>
    </font>
    <font>
      <b val="true"/>
      <sz val="12"/>
      <color theme="10"/>
      <name val="Aptos Narrow"/>
      <family val="2"/>
      <charset val="1"/>
    </font>
    <font>
      <b val="true"/>
      <sz val="12"/>
      <color rgb="FF46423C"/>
      <name val="Arial"/>
      <family val="2"/>
      <charset val="1"/>
    </font>
    <font>
      <b val="true"/>
      <sz val="12"/>
      <color theme="1"/>
      <name val="Aptos Narrow"/>
      <family val="2"/>
      <charset val="1"/>
    </font>
    <font>
      <b val="true"/>
      <sz val="11"/>
      <color rgb="FF46423C"/>
      <name val="Arial"/>
      <family val="2"/>
      <charset val="1"/>
    </font>
    <font>
      <b val="true"/>
      <sz val="11"/>
      <color theme="9" tint="-0.25"/>
      <name val="Aptos Narrow"/>
      <family val="2"/>
      <charset val="1"/>
    </font>
    <font>
      <sz val="10"/>
      <name val="Arial"/>
      <family val="2"/>
    </font>
  </fonts>
  <fills count="11">
    <fill>
      <patternFill patternType="none"/>
    </fill>
    <fill>
      <patternFill patternType="gray125"/>
    </fill>
    <fill>
      <patternFill patternType="solid">
        <fgColor theme="7" tint="0.3999"/>
        <bgColor rgb="FF99CCFF"/>
      </patternFill>
    </fill>
    <fill>
      <patternFill patternType="solid">
        <fgColor theme="5" tint="0.3999"/>
        <bgColor rgb="FFF6C6AD"/>
      </patternFill>
    </fill>
    <fill>
      <patternFill patternType="solid">
        <fgColor theme="5" tint="0.5999"/>
        <bgColor rgb="FFF2CFEE"/>
      </patternFill>
    </fill>
    <fill>
      <patternFill patternType="solid">
        <fgColor theme="2" tint="-0.25"/>
        <bgColor rgb="FF969696"/>
      </patternFill>
    </fill>
    <fill>
      <patternFill patternType="solid">
        <fgColor theme="0" tint="-0.15"/>
        <bgColor rgb="FFF2CFEE"/>
      </patternFill>
    </fill>
    <fill>
      <patternFill patternType="solid">
        <fgColor theme="8" tint="0.5999"/>
        <bgColor rgb="FFCC99FF"/>
      </patternFill>
    </fill>
    <fill>
      <patternFill patternType="solid">
        <fgColor theme="8" tint="0.7999"/>
        <bgColor rgb="FFD9D9D9"/>
      </patternFill>
    </fill>
    <fill>
      <patternFill patternType="solid">
        <fgColor theme="6" tint="0.7999"/>
        <bgColor rgb="FFD9F2D0"/>
      </patternFill>
    </fill>
    <fill>
      <patternFill patternType="solid">
        <fgColor theme="9" tint="0.7999"/>
        <bgColor rgb="FFC2F1C8"/>
      </patternFill>
    </fill>
  </fills>
  <borders count="41">
    <border diagonalUp="false" diagonalDown="false">
      <left/>
      <right/>
      <top/>
      <bottom/>
      <diagonal/>
    </border>
    <border diagonalUp="false" diagonalDown="false">
      <left style="medium"/>
      <right style="medium"/>
      <top style="medium"/>
      <bottom style="medium"/>
      <diagonal/>
    </border>
    <border diagonalUp="false" diagonalDown="false">
      <left style="medium"/>
      <right/>
      <top style="medium"/>
      <bottom/>
      <diagonal/>
    </border>
    <border diagonalUp="false" diagonalDown="false">
      <left style="medium"/>
      <right style="medium"/>
      <top style="medium"/>
      <bottom/>
      <diagonal/>
    </border>
    <border diagonalUp="false" diagonalDown="false">
      <left/>
      <right/>
      <top style="medium"/>
      <bottom/>
      <diagonal/>
    </border>
    <border diagonalUp="false" diagonalDown="false">
      <left style="medium"/>
      <right style="thin"/>
      <top style="medium"/>
      <bottom/>
      <diagonal/>
    </border>
    <border diagonalUp="false" diagonalDown="false">
      <left style="thin"/>
      <right style="thin"/>
      <top style="medium"/>
      <bottom/>
      <diagonal/>
    </border>
    <border diagonalUp="false" diagonalDown="false">
      <left style="thin"/>
      <right style="medium"/>
      <top style="medium"/>
      <bottom/>
      <diagonal/>
    </border>
    <border diagonalUp="false" diagonalDown="false">
      <left style="thin"/>
      <right style="thin"/>
      <top style="thin"/>
      <bottom/>
      <diagonal/>
    </border>
    <border diagonalUp="false" diagonalDown="false">
      <left style="medium"/>
      <right style="thin"/>
      <top style="medium"/>
      <bottom style="mediu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medium"/>
      <right/>
      <top style="medium"/>
      <bottom style="thin"/>
      <diagonal/>
    </border>
    <border diagonalUp="false" diagonalDown="false">
      <left/>
      <right/>
      <top style="medium"/>
      <bottom style="thin"/>
      <diagonal/>
    </border>
    <border diagonalUp="false" diagonalDown="false">
      <left/>
      <right style="medium"/>
      <top style="medium"/>
      <bottom style="thin"/>
      <diagonal/>
    </border>
    <border diagonalUp="false" diagonalDown="false">
      <left style="medium"/>
      <right/>
      <top/>
      <bottom style="thin"/>
      <diagonal/>
    </border>
    <border diagonalUp="false" diagonalDown="false">
      <left style="medium"/>
      <right style="medium"/>
      <top/>
      <bottom style="thin"/>
      <diagonal/>
    </border>
    <border diagonalUp="false" diagonalDown="false">
      <left/>
      <right/>
      <top/>
      <bottom style="thin"/>
      <diagonal/>
    </border>
    <border diagonalUp="false" diagonalDown="false">
      <left style="medium"/>
      <right/>
      <top style="thin"/>
      <bottom style="thin"/>
      <diagonal/>
    </border>
    <border diagonalUp="false" diagonalDown="false">
      <left style="medium"/>
      <right style="medium"/>
      <top style="thin"/>
      <bottom style="thin"/>
      <diagonal/>
    </border>
    <border diagonalUp="false" diagonalDown="false">
      <left/>
      <right/>
      <top style="thin"/>
      <bottom style="thin"/>
      <diagonal/>
    </border>
    <border diagonalUp="false" diagonalDown="false">
      <left style="medium"/>
      <right/>
      <top style="thin"/>
      <bottom style="medium"/>
      <diagonal/>
    </border>
    <border diagonalUp="false" diagonalDown="false">
      <left style="medium"/>
      <right style="medium"/>
      <top style="thin"/>
      <bottom style="medium"/>
      <diagonal/>
    </border>
    <border diagonalUp="false" diagonalDown="false">
      <left/>
      <right/>
      <top style="thin"/>
      <bottom style="medium"/>
      <diagonal/>
    </border>
    <border diagonalUp="false" diagonalDown="false">
      <left style="medium"/>
      <right style="medium"/>
      <top/>
      <bottom/>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right style="medium"/>
      <top style="medium"/>
      <bottom style="medium"/>
      <diagonal/>
    </border>
    <border diagonalUp="false" diagonalDown="false">
      <left style="medium"/>
      <right/>
      <top/>
      <bottom/>
      <diagonal/>
    </border>
    <border diagonalUp="false" diagonalDown="false">
      <left style="medium"/>
      <right style="thin"/>
      <top style="medium"/>
      <bottom style="thin"/>
      <diagonal/>
    </border>
    <border diagonalUp="false" diagonalDown="false">
      <left style="medium"/>
      <right style="thin"/>
      <top style="thin"/>
      <bottom style="thin"/>
      <diagonal/>
    </border>
    <border diagonalUp="false" diagonalDown="false">
      <left style="thin"/>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medium"/>
      <right/>
      <top/>
      <bottom style="medium"/>
      <diagonal/>
    </border>
    <border diagonalUp="false" diagonalDown="false">
      <left style="medium"/>
      <right style="medium"/>
      <top/>
      <bottom style="medium"/>
      <diagonal/>
    </border>
    <border diagonalUp="false" diagonalDown="false">
      <left style="thin"/>
      <right/>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84">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center" vertical="center" textRotation="0" wrapText="false" indent="0" shrinkToFit="false"/>
      <protection locked="true" hidden="false"/>
    </xf>
    <xf numFmtId="164" fontId="4" fillId="0" borderId="1" xfId="20" applyFont="true" applyBorder="true" applyAlignment="true" applyProtection="true">
      <alignment horizontal="center" vertical="center" textRotation="0" wrapText="false" indent="0" shrinkToFit="false"/>
      <protection locked="true" hidden="false"/>
    </xf>
    <xf numFmtId="164" fontId="0" fillId="0" borderId="2" xfId="0" applyFont="false" applyBorder="true" applyAlignment="true" applyProtection="true">
      <alignment horizontal="center" vertical="center" textRotation="0" wrapText="false" indent="0" shrinkToFit="false"/>
      <protection locked="true" hidden="false"/>
    </xf>
    <xf numFmtId="164" fontId="6" fillId="0" borderId="3" xfId="0" applyFont="true" applyBorder="true" applyAlignment="true" applyProtection="true">
      <alignment horizontal="center" vertical="center" textRotation="0" wrapText="false" indent="0" shrinkToFit="false"/>
      <protection locked="true" hidden="false"/>
    </xf>
    <xf numFmtId="164" fontId="0" fillId="0" borderId="4" xfId="0" applyFont="false" applyBorder="true" applyAlignment="true" applyProtection="true">
      <alignment horizontal="center" vertical="center" textRotation="0" wrapText="false" indent="0" shrinkToFit="false"/>
      <protection locked="true" hidden="false"/>
    </xf>
    <xf numFmtId="164" fontId="4" fillId="2" borderId="5" xfId="20" applyFont="true" applyBorder="true" applyAlignment="true" applyProtection="true">
      <alignment horizontal="center" vertical="center" textRotation="0" wrapText="false" indent="0" shrinkToFit="false"/>
      <protection locked="true" hidden="false"/>
    </xf>
    <xf numFmtId="165" fontId="7" fillId="2" borderId="6" xfId="0" applyFont="true" applyBorder="true" applyAlignment="true" applyProtection="true">
      <alignment horizontal="center" vertical="center" textRotation="0" wrapText="false" indent="0" shrinkToFit="false"/>
      <protection locked="true" hidden="false"/>
    </xf>
    <xf numFmtId="164" fontId="6" fillId="2" borderId="6" xfId="0" applyFont="true" applyBorder="true" applyAlignment="true" applyProtection="true">
      <alignment horizontal="center" vertical="center" textRotation="0" wrapText="false" indent="0" shrinkToFit="false"/>
      <protection locked="true" hidden="false"/>
    </xf>
    <xf numFmtId="165" fontId="6" fillId="2" borderId="6" xfId="0" applyFont="true" applyBorder="true" applyAlignment="true" applyProtection="true">
      <alignment horizontal="center" vertical="center" textRotation="0" wrapText="false" indent="0" shrinkToFit="false"/>
      <protection locked="true" hidden="false"/>
    </xf>
    <xf numFmtId="165" fontId="6" fillId="2" borderId="7" xfId="0" applyFont="true" applyBorder="true" applyAlignment="true" applyProtection="true">
      <alignment horizontal="center" vertical="center" textRotation="0" wrapText="false" indent="0" shrinkToFit="false"/>
      <protection locked="true" hidden="false"/>
    </xf>
    <xf numFmtId="164" fontId="8" fillId="2" borderId="8" xfId="20" applyFont="true" applyBorder="true" applyAlignment="true" applyProtection="true">
      <alignment horizontal="center" vertical="center" textRotation="0" wrapText="true" indent="0" shrinkToFit="false"/>
      <protection locked="true" hidden="false"/>
    </xf>
    <xf numFmtId="165" fontId="7" fillId="2" borderId="8" xfId="0" applyFont="true" applyBorder="true" applyAlignment="true" applyProtection="true">
      <alignment horizontal="center" vertical="center" textRotation="0" wrapText="false" indent="0" shrinkToFit="false"/>
      <protection locked="true" hidden="false"/>
    </xf>
    <xf numFmtId="164" fontId="6" fillId="2" borderId="8" xfId="0" applyFont="true" applyBorder="true" applyAlignment="true" applyProtection="true">
      <alignment horizontal="center" vertical="center" textRotation="0" wrapText="false" indent="0" shrinkToFit="false"/>
      <protection locked="true" hidden="false"/>
    </xf>
    <xf numFmtId="165" fontId="6" fillId="2" borderId="8" xfId="0" applyFont="true" applyBorder="true" applyAlignment="true" applyProtection="true">
      <alignment horizontal="center" vertical="center" textRotation="0" wrapText="false" indent="0" shrinkToFit="false"/>
      <protection locked="true" hidden="false"/>
    </xf>
    <xf numFmtId="164" fontId="9" fillId="2" borderId="9" xfId="20" applyFont="true" applyBorder="true" applyAlignment="true" applyProtection="true">
      <alignment horizontal="center" vertical="center" textRotation="0" wrapText="true" indent="0" shrinkToFit="false"/>
      <protection locked="true" hidden="false"/>
    </xf>
    <xf numFmtId="165" fontId="10" fillId="2" borderId="10" xfId="0" applyFont="true" applyBorder="true" applyAlignment="true" applyProtection="true">
      <alignment horizontal="center" vertical="center" textRotation="0" wrapText="false" indent="0" shrinkToFit="false"/>
      <protection locked="true" hidden="false"/>
    </xf>
    <xf numFmtId="164" fontId="11" fillId="2" borderId="10" xfId="0" applyFont="true" applyBorder="true" applyAlignment="true" applyProtection="true">
      <alignment horizontal="center" vertical="center" textRotation="0" wrapText="false" indent="0" shrinkToFit="false"/>
      <protection locked="true" hidden="false"/>
    </xf>
    <xf numFmtId="165" fontId="11" fillId="2" borderId="10" xfId="0" applyFont="true" applyBorder="true" applyAlignment="true" applyProtection="true">
      <alignment horizontal="center" vertical="center" textRotation="0" wrapText="false" indent="0" shrinkToFit="false"/>
      <protection locked="true" hidden="false"/>
    </xf>
    <xf numFmtId="165" fontId="10" fillId="2" borderId="11"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true" applyAlignment="true" applyProtection="true">
      <alignment horizontal="center" vertical="center" textRotation="0" wrapText="false" indent="0" shrinkToFit="false"/>
      <protection locked="true" hidden="false"/>
    </xf>
    <xf numFmtId="164" fontId="0" fillId="3" borderId="12" xfId="0" applyFont="true" applyBorder="true" applyAlignment="true" applyProtection="true">
      <alignment horizontal="center" vertical="center" textRotation="0" wrapText="false" indent="0" shrinkToFit="false"/>
      <protection locked="true" hidden="false"/>
    </xf>
    <xf numFmtId="164" fontId="0" fillId="0" borderId="13" xfId="0" applyFont="false" applyBorder="true" applyAlignment="true" applyProtection="true">
      <alignment horizontal="center" vertical="center" textRotation="0" wrapText="false" indent="0" shrinkToFit="false"/>
      <protection locked="true" hidden="false"/>
    </xf>
    <xf numFmtId="164" fontId="0" fillId="0" borderId="14" xfId="0" applyFont="false" applyBorder="true" applyAlignment="true" applyProtection="true">
      <alignment horizontal="center" vertical="center" textRotation="0" wrapText="false" indent="0" shrinkToFit="false"/>
      <protection locked="true" hidden="false"/>
    </xf>
    <xf numFmtId="164" fontId="0" fillId="4" borderId="15" xfId="0" applyFont="true" applyBorder="true" applyAlignment="true" applyProtection="true">
      <alignment horizontal="center" vertical="center" textRotation="0" wrapText="true" indent="0" shrinkToFit="false"/>
      <protection locked="true" hidden="false"/>
    </xf>
    <xf numFmtId="165" fontId="0" fillId="4" borderId="16" xfId="0" applyFont="false" applyBorder="true" applyAlignment="true" applyProtection="true">
      <alignment horizontal="center" vertical="center" textRotation="0" wrapText="false" indent="0" shrinkToFit="false"/>
      <protection locked="true" hidden="false"/>
    </xf>
    <xf numFmtId="164" fontId="0" fillId="4" borderId="17" xfId="0" applyFont="false" applyBorder="true" applyAlignment="true" applyProtection="true">
      <alignment horizontal="center" vertical="center" textRotation="0" wrapText="false" indent="0" shrinkToFit="false"/>
      <protection locked="true" hidden="false"/>
    </xf>
    <xf numFmtId="166" fontId="0" fillId="4" borderId="16" xfId="0" applyFont="false" applyBorder="true" applyAlignment="true" applyProtection="true">
      <alignment horizontal="center" vertical="center" textRotation="0" wrapText="false" indent="0" shrinkToFit="false"/>
      <protection locked="true" hidden="false"/>
    </xf>
    <xf numFmtId="166" fontId="0" fillId="0" borderId="0" xfId="0" applyFont="false" applyBorder="false" applyAlignment="true" applyProtection="true">
      <alignment horizontal="center" vertical="center" textRotation="0" wrapText="false" indent="0" shrinkToFit="false"/>
      <protection locked="true" hidden="false"/>
    </xf>
    <xf numFmtId="164" fontId="0" fillId="4" borderId="18" xfId="0" applyFont="false" applyBorder="true" applyAlignment="true" applyProtection="true">
      <alignment horizontal="center" vertical="center" textRotation="0" wrapText="false" indent="0" shrinkToFit="false"/>
      <protection locked="true" hidden="false"/>
    </xf>
    <xf numFmtId="164" fontId="0" fillId="4" borderId="19" xfId="0" applyFont="false" applyBorder="true" applyAlignment="true" applyProtection="true">
      <alignment horizontal="center" vertical="center" textRotation="0" wrapText="false" indent="0" shrinkToFit="false"/>
      <protection locked="true" hidden="false"/>
    </xf>
    <xf numFmtId="164" fontId="0" fillId="4" borderId="20" xfId="0" applyFont="false" applyBorder="true" applyAlignment="true" applyProtection="true">
      <alignment horizontal="center" vertical="center" textRotation="0" wrapText="false" indent="0" shrinkToFit="false"/>
      <protection locked="true" hidden="false"/>
    </xf>
    <xf numFmtId="164" fontId="0" fillId="4" borderId="21" xfId="0" applyFont="true" applyBorder="true" applyAlignment="true" applyProtection="true">
      <alignment horizontal="center" vertical="center" textRotation="0" wrapText="true" indent="0" shrinkToFit="false"/>
      <protection locked="true" hidden="false"/>
    </xf>
    <xf numFmtId="165" fontId="0" fillId="4" borderId="22" xfId="0" applyFont="false" applyBorder="true" applyAlignment="true" applyProtection="true">
      <alignment horizontal="center" vertical="center" textRotation="0" wrapText="false" indent="0" shrinkToFit="false"/>
      <protection locked="true" hidden="false"/>
    </xf>
    <xf numFmtId="164" fontId="0" fillId="4" borderId="23" xfId="0" applyFont="false" applyBorder="true" applyAlignment="true" applyProtection="true">
      <alignment horizontal="center" vertical="center" textRotation="0" wrapText="false" indent="0" shrinkToFit="false"/>
      <protection locked="true" hidden="false"/>
    </xf>
    <xf numFmtId="166" fontId="0" fillId="4" borderId="22" xfId="0" applyFont="false" applyBorder="true" applyAlignment="true" applyProtection="true">
      <alignment horizontal="center" vertical="center" textRotation="0" wrapText="false" indent="0" shrinkToFit="false"/>
      <protection locked="true" hidden="false"/>
    </xf>
    <xf numFmtId="164" fontId="0" fillId="0" borderId="24" xfId="0" applyFont="false" applyBorder="true" applyAlignment="true" applyProtection="true">
      <alignment horizontal="center" vertical="center" textRotation="0" wrapText="false" indent="0" shrinkToFit="false"/>
      <protection locked="true" hidden="false"/>
    </xf>
    <xf numFmtId="164" fontId="5" fillId="5" borderId="2" xfId="20" applyFont="true" applyBorder="true" applyAlignment="true" applyProtection="true">
      <alignment horizontal="center" vertical="center" textRotation="0" wrapText="true" indent="0" shrinkToFit="false"/>
      <protection locked="true" hidden="false"/>
    </xf>
    <xf numFmtId="164" fontId="0" fillId="0" borderId="25" xfId="0" applyFont="true" applyBorder="true" applyAlignment="true" applyProtection="true">
      <alignment horizontal="center" vertical="center" textRotation="0" wrapText="false" indent="0" shrinkToFit="false"/>
      <protection locked="true" hidden="false"/>
    </xf>
    <xf numFmtId="164" fontId="0" fillId="0" borderId="26" xfId="0" applyFont="true" applyBorder="true" applyAlignment="true" applyProtection="true">
      <alignment horizontal="center" vertical="center" textRotation="0" wrapText="false" indent="0" shrinkToFit="false"/>
      <protection locked="true" hidden="false"/>
    </xf>
    <xf numFmtId="164" fontId="5" fillId="6" borderId="27" xfId="20" applyFont="true" applyBorder="true" applyAlignment="true" applyProtection="true">
      <alignment horizontal="center" vertical="center" textRotation="0" wrapText="false" indent="0" shrinkToFit="false"/>
      <protection locked="true" hidden="false"/>
    </xf>
    <xf numFmtId="165" fontId="0" fillId="6" borderId="1" xfId="0" applyFont="false" applyBorder="true" applyAlignment="true" applyProtection="true">
      <alignment horizontal="center" vertical="center" textRotation="0" wrapText="false" indent="0" shrinkToFit="false"/>
      <protection locked="true" hidden="false"/>
    </xf>
    <xf numFmtId="165" fontId="0" fillId="6" borderId="28" xfId="0" applyFont="false" applyBorder="true" applyAlignment="true" applyProtection="true">
      <alignment horizontal="center" vertical="center" textRotation="0" wrapText="false" indent="0" shrinkToFit="false"/>
      <protection locked="true" hidden="false"/>
    </xf>
    <xf numFmtId="165" fontId="7" fillId="6" borderId="1" xfId="0" applyFont="true" applyBorder="true" applyAlignment="true" applyProtection="true">
      <alignment horizontal="center" vertical="center" textRotation="0" wrapText="false" indent="0" shrinkToFit="false"/>
      <protection locked="true" hidden="false"/>
    </xf>
    <xf numFmtId="165" fontId="0" fillId="6" borderId="29" xfId="0" applyFont="false" applyBorder="true" applyAlignment="true" applyProtection="true">
      <alignment horizontal="center" vertical="center" textRotation="0" wrapText="false" indent="0" shrinkToFit="false"/>
      <protection locked="true" hidden="false"/>
    </xf>
    <xf numFmtId="164" fontId="5" fillId="6" borderId="30" xfId="20" applyFont="true" applyBorder="true" applyAlignment="true" applyProtection="true">
      <alignment horizontal="center" vertical="center" textRotation="0" wrapText="false" indent="0" shrinkToFit="false"/>
      <protection locked="true" hidden="false"/>
    </xf>
    <xf numFmtId="165" fontId="0" fillId="6" borderId="24" xfId="0" applyFont="false" applyBorder="true" applyAlignment="true" applyProtection="true">
      <alignment horizontal="center" vertical="center" textRotation="0" wrapText="false" indent="0" shrinkToFit="false"/>
      <protection locked="true" hidden="false"/>
    </xf>
    <xf numFmtId="164" fontId="0" fillId="6" borderId="0" xfId="0" applyFont="false" applyBorder="false" applyAlignment="true" applyProtection="true">
      <alignment horizontal="center" vertical="center" textRotation="0" wrapText="false" indent="0" shrinkToFit="false"/>
      <protection locked="true" hidden="false"/>
    </xf>
    <xf numFmtId="164" fontId="0" fillId="6" borderId="24" xfId="0" applyFont="false" applyBorder="true" applyAlignment="true" applyProtection="true">
      <alignment horizontal="center" vertical="center" textRotation="0" wrapText="false" indent="0" shrinkToFit="false"/>
      <protection locked="true" hidden="false"/>
    </xf>
    <xf numFmtId="165" fontId="0" fillId="6" borderId="1" xfId="0" applyFont="true" applyBorder="true" applyAlignment="true" applyProtection="true">
      <alignment horizontal="center" vertical="center" textRotation="0" wrapText="false" indent="0" shrinkToFit="false"/>
      <protection locked="true" hidden="false"/>
    </xf>
    <xf numFmtId="165" fontId="12" fillId="6" borderId="1" xfId="0" applyFont="true" applyBorder="true" applyAlignment="true" applyProtection="true">
      <alignment horizontal="center" vertical="center" textRotation="0" wrapText="false" indent="0" shrinkToFit="false"/>
      <protection locked="true" hidden="false"/>
    </xf>
    <xf numFmtId="164" fontId="5" fillId="7" borderId="31" xfId="20" applyFont="true" applyBorder="true" applyAlignment="true" applyProtection="true">
      <alignment horizontal="center" vertical="center" textRotation="0" wrapText="true" indent="0" shrinkToFit="false"/>
      <protection locked="true" hidden="false"/>
    </xf>
    <xf numFmtId="164" fontId="5" fillId="8" borderId="32" xfId="20" applyFont="true" applyBorder="true" applyAlignment="true" applyProtection="true">
      <alignment horizontal="center" vertical="center" textRotation="0" wrapText="false" indent="0" shrinkToFit="false"/>
      <protection locked="true" hidden="false"/>
    </xf>
    <xf numFmtId="165" fontId="0" fillId="8" borderId="33" xfId="0" applyFont="false" applyBorder="true" applyAlignment="true" applyProtection="true">
      <alignment horizontal="center" vertical="center" textRotation="0" wrapText="false" indent="0" shrinkToFit="false"/>
      <protection locked="true" hidden="false"/>
    </xf>
    <xf numFmtId="165" fontId="7" fillId="8" borderId="34" xfId="0" applyFont="true" applyBorder="true" applyAlignment="true" applyProtection="true">
      <alignment horizontal="center" vertical="center" textRotation="0" wrapText="false" indent="0" shrinkToFit="false"/>
      <protection locked="true" hidden="false"/>
    </xf>
    <xf numFmtId="165" fontId="0" fillId="8" borderId="34" xfId="0" applyFont="false" applyBorder="true" applyAlignment="true" applyProtection="true">
      <alignment horizontal="center" vertical="center" textRotation="0" wrapText="false" indent="0" shrinkToFit="false"/>
      <protection locked="true" hidden="false"/>
    </xf>
    <xf numFmtId="165" fontId="0" fillId="0" borderId="0" xfId="0" applyFont="false" applyBorder="false" applyAlignment="true" applyProtection="true">
      <alignment horizontal="center" vertical="center" textRotation="0" wrapText="false" indent="0" shrinkToFit="false"/>
      <protection locked="true" hidden="false"/>
    </xf>
    <xf numFmtId="164" fontId="0" fillId="8" borderId="33" xfId="0" applyFont="false" applyBorder="true" applyAlignment="true" applyProtection="true">
      <alignment horizontal="center" vertical="center" textRotation="0" wrapText="false" indent="0" shrinkToFit="false"/>
      <protection locked="true" hidden="false"/>
    </xf>
    <xf numFmtId="164" fontId="0" fillId="8" borderId="34" xfId="0" applyFont="false" applyBorder="true" applyAlignment="true" applyProtection="true">
      <alignment horizontal="center" vertical="center" textRotation="0" wrapText="false" indent="0" shrinkToFit="false"/>
      <protection locked="true" hidden="false"/>
    </xf>
    <xf numFmtId="164" fontId="5" fillId="8" borderId="35" xfId="20" applyFont="true" applyBorder="true" applyAlignment="true" applyProtection="true">
      <alignment horizontal="center" vertical="center" textRotation="0" wrapText="false" indent="0" shrinkToFit="false"/>
      <protection locked="true" hidden="false"/>
    </xf>
    <xf numFmtId="165" fontId="0" fillId="8" borderId="36" xfId="0" applyFont="true" applyBorder="true" applyAlignment="true" applyProtection="true">
      <alignment horizontal="center" vertical="center" textRotation="0" wrapText="false" indent="0" shrinkToFit="false"/>
      <protection locked="true" hidden="false"/>
    </xf>
    <xf numFmtId="165" fontId="0" fillId="8" borderId="36" xfId="0" applyFont="false" applyBorder="true" applyAlignment="true" applyProtection="true">
      <alignment horizontal="center" vertical="center" textRotation="0" wrapText="false" indent="0" shrinkToFit="false"/>
      <protection locked="true" hidden="false"/>
    </xf>
    <xf numFmtId="165" fontId="12" fillId="8" borderId="37" xfId="0" applyFont="true" applyBorder="true" applyAlignment="true" applyProtection="true">
      <alignment horizontal="center" vertical="center" textRotation="0" wrapText="false" indent="0" shrinkToFit="false"/>
      <protection locked="true" hidden="false"/>
    </xf>
    <xf numFmtId="165" fontId="0" fillId="8" borderId="37" xfId="0" applyFont="false" applyBorder="true" applyAlignment="true" applyProtection="true">
      <alignment horizontal="center" vertical="center" textRotation="0" wrapText="false" indent="0" shrinkToFit="false"/>
      <protection locked="true" hidden="false"/>
    </xf>
    <xf numFmtId="164" fontId="0" fillId="0" borderId="33" xfId="0" applyFont="true" applyBorder="true" applyAlignment="true" applyProtection="true">
      <alignment horizontal="center" vertical="center" textRotation="0" wrapText="true" indent="0" shrinkToFit="false"/>
      <protection locked="true" hidden="false"/>
    </xf>
    <xf numFmtId="165" fontId="0" fillId="0" borderId="33" xfId="0" applyFont="false" applyBorder="true" applyAlignment="true" applyProtection="true">
      <alignment horizontal="center" vertical="center" textRotation="0" wrapText="false" indent="0" shrinkToFit="false"/>
      <protection locked="true" hidden="false"/>
    </xf>
    <xf numFmtId="164" fontId="0" fillId="0" borderId="33" xfId="0" applyFont="false" applyBorder="true" applyAlignment="true" applyProtection="true">
      <alignment horizontal="center" vertical="center" textRotation="0" wrapText="false" indent="0" shrinkToFit="false"/>
      <protection locked="true" hidden="false"/>
    </xf>
    <xf numFmtId="164" fontId="0" fillId="9" borderId="31" xfId="0" applyFont="false" applyBorder="true" applyAlignment="true" applyProtection="true">
      <alignment horizontal="center" vertical="center" textRotation="0" wrapText="false" indent="0" shrinkToFit="false"/>
      <protection locked="true" hidden="false"/>
    </xf>
    <xf numFmtId="164" fontId="0" fillId="9" borderId="25" xfId="0" applyFont="true" applyBorder="true" applyAlignment="true" applyProtection="true">
      <alignment horizontal="center" vertical="center" textRotation="0" wrapText="false" indent="0" shrinkToFit="false"/>
      <protection locked="true" hidden="false"/>
    </xf>
    <xf numFmtId="164" fontId="0" fillId="9" borderId="26" xfId="0" applyFont="true" applyBorder="true" applyAlignment="true" applyProtection="true">
      <alignment horizontal="center" vertical="center" textRotation="0" wrapText="false" indent="0" shrinkToFit="false"/>
      <protection locked="true" hidden="false"/>
    </xf>
    <xf numFmtId="164" fontId="13" fillId="9" borderId="38" xfId="0" applyFont="true" applyBorder="true" applyAlignment="true" applyProtection="true">
      <alignment horizontal="center" vertical="center" textRotation="0" wrapText="true" indent="0" shrinkToFit="false"/>
      <protection locked="true" hidden="false"/>
    </xf>
    <xf numFmtId="165" fontId="0" fillId="9" borderId="39" xfId="0" applyFont="false" applyBorder="true" applyAlignment="true" applyProtection="true">
      <alignment horizontal="center" vertical="center" textRotation="0" wrapText="false" indent="0" shrinkToFit="false"/>
      <protection locked="true" hidden="false"/>
    </xf>
    <xf numFmtId="166" fontId="0" fillId="9" borderId="39" xfId="0" applyFont="false" applyBorder="true" applyAlignment="true" applyProtection="true">
      <alignment horizontal="center" vertical="center" textRotation="0" wrapText="false" indent="0" shrinkToFit="false"/>
      <protection locked="true" hidden="false"/>
    </xf>
    <xf numFmtId="164" fontId="0" fillId="0" borderId="40" xfId="0" applyFont="true" applyBorder="true" applyAlignment="true" applyProtection="true">
      <alignment horizontal="center" vertical="center" textRotation="0" wrapText="false" indent="0" shrinkToFit="false"/>
      <protection locked="true" hidden="false"/>
    </xf>
    <xf numFmtId="165" fontId="0" fillId="0" borderId="19" xfId="0" applyFont="false" applyBorder="true" applyAlignment="true" applyProtection="true">
      <alignment horizontal="center" vertical="center" textRotation="0" wrapText="false" indent="0" shrinkToFit="false"/>
      <protection locked="true" hidden="false"/>
    </xf>
    <xf numFmtId="164" fontId="0" fillId="0" borderId="20" xfId="0" applyFont="false" applyBorder="true" applyAlignment="true" applyProtection="true">
      <alignment horizontal="center" vertical="center" textRotation="0" wrapText="false" indent="0" shrinkToFit="false"/>
      <protection locked="true" hidden="false"/>
    </xf>
    <xf numFmtId="165" fontId="0" fillId="0" borderId="32" xfId="0" applyFont="false" applyBorder="true" applyAlignment="true" applyProtection="true">
      <alignment horizontal="center" vertical="center" textRotation="0" wrapText="false" indent="0" shrinkToFit="false"/>
      <protection locked="true" hidden="false"/>
    </xf>
    <xf numFmtId="165" fontId="0" fillId="0" borderId="24" xfId="0" applyFont="false" applyBorder="true" applyAlignment="true" applyProtection="true">
      <alignment horizontal="center" vertical="center" textRotation="0" wrapText="false" indent="0" shrinkToFit="false"/>
      <protection locked="true" hidden="false"/>
    </xf>
    <xf numFmtId="165" fontId="0" fillId="0" borderId="30" xfId="0" applyFont="false" applyBorder="true" applyAlignment="true" applyProtection="true">
      <alignment horizontal="center" vertical="center" textRotation="0" wrapText="false" indent="0" shrinkToFit="false"/>
      <protection locked="true" hidden="false"/>
    </xf>
    <xf numFmtId="164" fontId="13" fillId="10" borderId="27" xfId="0" applyFont="true" applyBorder="true" applyAlignment="true" applyProtection="true">
      <alignment horizontal="center" vertical="center" textRotation="0" wrapText="true" indent="0" shrinkToFit="false"/>
      <protection locked="true" hidden="false"/>
    </xf>
    <xf numFmtId="165" fontId="13" fillId="10" borderId="1" xfId="0" applyFont="true" applyBorder="true" applyAlignment="true" applyProtection="true">
      <alignment horizontal="center" vertical="center" textRotation="0" wrapText="false" indent="0" shrinkToFit="false"/>
      <protection locked="true" hidden="false"/>
    </xf>
    <xf numFmtId="164" fontId="6" fillId="0" borderId="0" xfId="0" applyFont="true" applyBorder="false" applyAlignment="true" applyProtection="true">
      <alignment horizontal="center" vertical="center" textRotation="0" wrapText="false" indent="0" shrinkToFit="false"/>
      <protection locked="true" hidden="false"/>
    </xf>
    <xf numFmtId="164" fontId="6" fillId="0" borderId="4" xfId="0" applyFont="true" applyBorder="true" applyAlignment="true" applyProtection="true">
      <alignment horizontal="center" vertical="center" textRotation="0" wrapText="true" indent="0" shrinkToFit="false"/>
      <protection locked="true" hidden="false"/>
    </xf>
    <xf numFmtId="164" fontId="0" fillId="0" borderId="0" xfId="0" applyFont="true" applyBorder="true" applyAlignment="true" applyProtection="true">
      <alignment horizontal="center" vertical="center"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colors>
    <indexedColors>
      <rgbColor rgb="FF000000"/>
      <rgbColor rgb="FFF2CFEE"/>
      <rgbColor rgb="FFFF0000"/>
      <rgbColor rgb="FF00FF00"/>
      <rgbColor rgb="FF0000FF"/>
      <rgbColor rgb="FFFFFF00"/>
      <rgbColor rgb="FFFF00FF"/>
      <rgbColor rgb="FF00FFFF"/>
      <rgbColor rgb="FF800000"/>
      <rgbColor rgb="FF008000"/>
      <rgbColor rgb="FF000080"/>
      <rgbColor rgb="FF808000"/>
      <rgbColor rgb="FF800080"/>
      <rgbColor rgb="FF008080"/>
      <rgbColor rgb="FFAEAEAE"/>
      <rgbColor rgb="FF808080"/>
      <rgbColor rgb="FF9999FF"/>
      <rgbColor rgb="FF993366"/>
      <rgbColor rgb="FFFFFFCC"/>
      <rgbColor rgb="FFD9F2D0"/>
      <rgbColor rgb="FF660066"/>
      <rgbColor rgb="FFF2AA84"/>
      <rgbColor rgb="FF0066CC"/>
      <rgbColor rgb="FFD9D9D9"/>
      <rgbColor rgb="FF000080"/>
      <rgbColor rgb="FFFF00FF"/>
      <rgbColor rgb="FFFFFF00"/>
      <rgbColor rgb="FF00FFFF"/>
      <rgbColor rgb="FF800080"/>
      <rgbColor rgb="FF800000"/>
      <rgbColor rgb="FF008080"/>
      <rgbColor rgb="FF0000FF"/>
      <rgbColor rgb="FF00CCFF"/>
      <rgbColor rgb="FFCCFFFF"/>
      <rgbColor rgb="FFC2F1C8"/>
      <rgbColor rgb="FFFFFF99"/>
      <rgbColor rgb="FF99CCFF"/>
      <rgbColor rgb="FFE59EDD"/>
      <rgbColor rgb="FFCC99FF"/>
      <rgbColor rgb="FFF6C6AD"/>
      <rgbColor rgb="FF3366FF"/>
      <rgbColor rgb="FF61CBF4"/>
      <rgbColor rgb="FF99CC00"/>
      <rgbColor rgb="FFFFCC00"/>
      <rgbColor rgb="FFFF9900"/>
      <rgbColor rgb="FFFF6600"/>
      <rgbColor rgb="FF467886"/>
      <rgbColor rgb="FF969696"/>
      <rgbColor rgb="FF003366"/>
      <rgbColor rgb="FF3A7D22"/>
      <rgbColor rgb="FF003300"/>
      <rgbColor rgb="FF333300"/>
      <rgbColor rgb="FF993300"/>
      <rgbColor rgb="FF993366"/>
      <rgbColor rgb="FF333399"/>
      <rgbColor rgb="FF46423C"/>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Office">
      <a:dk1>
        <a:srgbClr val="000000"/>
      </a:dk1>
      <a:lt1>
        <a:srgbClr val="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pitchFamily="0" charset="1"/>
        <a:ea typeface=""/>
        <a:cs typeface=""/>
      </a:majorFont>
      <a:minorFont>
        <a:latin typeface="Aptos Narrow" panose="0211000402020202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12700" cap="flat" cmpd="sng" algn="ctr">
          <a:prstDash val="solid"/>
          <a:miter lim="800000"/>
        </a:ln>
        <a:ln w="19050" cap="flat" cmpd="sng" algn="ctr">
          <a:prstDash val="solid"/>
          <a:miter lim="800000"/>
        </a:ln>
        <a:ln w="2540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www.bezreg-muenster.de/de/gesundheit_und_soziales/egbr/dashboard/index.html" TargetMode="External"/><Relationship Id="rId3" Type="http://schemas.openxmlformats.org/officeDocument/2006/relationships/hyperlink" Target="https://www.gkv-spitzenverband.de/media/dokumente/krankenversicherung_1/telematik/telematik_3/2023-09-01_Festlegung_des_Vereinbarungsinhalts_TI-Finanzierung_KBV.pdf" TargetMode="External"/><Relationship Id="rId4" Type="http://schemas.openxmlformats.org/officeDocument/2006/relationships/hyperlink" Target="https://www.bezreg-muenster.de/de/gesundheit_und_soziales/egbr/ehba/index.html" TargetMode="External"/><Relationship Id="rId5" Type="http://schemas.openxmlformats.org/officeDocument/2006/relationships/hyperlink" Target="https://www.d-trust.net/files/dokumente/pdf/ehba_preis_und_produktinformation.pdf" TargetMode="External"/><Relationship Id="rId6" Type="http://schemas.openxmlformats.org/officeDocument/2006/relationships/hyperlink" Target="https://geschaeftskunden.telekom.de/digitale-loesungen/spezielle-loesungen/telematikinfrastruktur/telematik-hba-egbr" TargetMode="External"/><Relationship Id="rId7" Type="http://schemas.openxmlformats.org/officeDocument/2006/relationships/hyperlink" Target="https://www.medisign.de/support/article/medisign-preisblatt/" TargetMode="External"/><Relationship Id="rId8" Type="http://schemas.openxmlformats.org/officeDocument/2006/relationships/hyperlink" Target="https://www.bezreg-muenster.de/de/gesundheit_und_soziales/egbr/smcb/index.html" TargetMode="External"/><Relationship Id="rId9" Type="http://schemas.openxmlformats.org/officeDocument/2006/relationships/hyperlink" Target="https://www.d-trust.net/files/dokumente/pdf/factsheet_smc-b_preis-und-produktinformation.pdf" TargetMode="External"/><Relationship Id="rId10" Type="http://schemas.openxmlformats.org/officeDocument/2006/relationships/hyperlink" Target="https://geschaeftskunden.telekom.de/digitale-loesungen/spezielle-loesungen/telematikinfrastruktur/telematik-smc-b-egbr" TargetMode="External"/><Relationship Id="rId11" Type="http://schemas.openxmlformats.org/officeDocument/2006/relationships/hyperlink" Target="https://www.medisign.de/support/article/medisign-preisblatt/" TargetMode="External"/><Relationship Id="rId1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38"/>
  <sheetViews>
    <sheetView showFormulas="false" showGridLines="true" showRowColHeaders="true" showZeros="true" rightToLeft="false" tabSelected="true" showOutlineSymbols="true" defaultGridColor="true" view="normal" topLeftCell="A1" colorId="64" zoomScale="89" zoomScaleNormal="89" zoomScalePageLayoutView="100" workbookViewId="0">
      <pane xSplit="5" ySplit="8" topLeftCell="F9" activePane="bottomRight" state="frozen"/>
      <selection pane="topLeft" activeCell="A1" activeCellId="0" sqref="A1"/>
      <selection pane="topRight" activeCell="F1" activeCellId="0" sqref="F1"/>
      <selection pane="bottomLeft" activeCell="A9" activeCellId="0" sqref="A9"/>
      <selection pane="bottomRight" activeCell="A10" activeCellId="0" sqref="A10"/>
    </sheetView>
  </sheetViews>
  <sheetFormatPr defaultColWidth="10.9140625" defaultRowHeight="14.25" zeroHeight="false" outlineLevelRow="0" outlineLevelCol="0"/>
  <cols>
    <col collapsed="false" customWidth="true" hidden="false" outlineLevel="0" max="1" min="1" style="1" width="37.73"/>
    <col collapsed="false" customWidth="true" hidden="false" outlineLevel="0" max="2" min="2" style="1" width="10.82"/>
    <col collapsed="false" customWidth="true" hidden="false" outlineLevel="0" max="3" min="3" style="1" width="27.82"/>
    <col collapsed="false" customWidth="true" hidden="false" outlineLevel="0" max="4" min="4" style="1" width="11.45"/>
    <col collapsed="false" customWidth="true" hidden="false" outlineLevel="0" max="5" min="5" style="1" width="31.54"/>
    <col collapsed="false" customWidth="true" hidden="false" outlineLevel="0" max="6" min="6" style="1" width="23.82"/>
    <col collapsed="false" customWidth="true" hidden="false" outlineLevel="0" max="7" min="7" style="1" width="13.63"/>
    <col collapsed="false" customWidth="false" hidden="false" outlineLevel="0" max="16384" min="8" style="1" width="10.91"/>
  </cols>
  <sheetData>
    <row r="1" customFormat="false" ht="25.5" hidden="false" customHeight="true" outlineLevel="0" collapsed="false">
      <c r="A1" s="2" t="s">
        <v>0</v>
      </c>
      <c r="B1" s="2"/>
      <c r="C1" s="2"/>
      <c r="D1" s="2"/>
      <c r="E1" s="2"/>
      <c r="F1" s="2"/>
    </row>
    <row r="2" customFormat="false" ht="25.5" hidden="false" customHeight="true" outlineLevel="0" collapsed="false">
      <c r="A2" s="3"/>
      <c r="B2" s="4" t="s">
        <v>1</v>
      </c>
      <c r="C2" s="5"/>
      <c r="D2" s="4" t="s">
        <v>2</v>
      </c>
      <c r="E2" s="5"/>
      <c r="F2" s="4" t="s">
        <v>3</v>
      </c>
    </row>
    <row r="3" customFormat="false" ht="14.25" hidden="false" customHeight="false" outlineLevel="0" collapsed="false">
      <c r="A3" s="6" t="s">
        <v>4</v>
      </c>
      <c r="B3" s="7" t="n">
        <v>207.93</v>
      </c>
      <c r="C3" s="8"/>
      <c r="D3" s="9" t="n">
        <f aca="false">B3*12</f>
        <v>2495.16</v>
      </c>
      <c r="E3" s="9"/>
      <c r="F3" s="10" t="n">
        <f aca="false">D3*5</f>
        <v>12475.8</v>
      </c>
    </row>
    <row r="4" customFormat="false" ht="43.5" hidden="false" customHeight="false" outlineLevel="0" collapsed="false">
      <c r="A4" s="11" t="s">
        <v>5</v>
      </c>
      <c r="B4" s="12" t="n">
        <v>7.77</v>
      </c>
      <c r="C4" s="13"/>
      <c r="D4" s="14" t="n">
        <f aca="false">B4*12</f>
        <v>93.24</v>
      </c>
      <c r="E4" s="14"/>
      <c r="F4" s="14" t="n">
        <f aca="false">D4*5</f>
        <v>466.2</v>
      </c>
    </row>
    <row r="5" customFormat="false" ht="32.25" hidden="false" customHeight="false" outlineLevel="0" collapsed="false">
      <c r="A5" s="15" t="s">
        <v>6</v>
      </c>
      <c r="B5" s="16" t="n">
        <f aca="false">SUM(B3:B4)</f>
        <v>215.7</v>
      </c>
      <c r="C5" s="17"/>
      <c r="D5" s="16" t="n">
        <f aca="false">SUM(D3:D4)</f>
        <v>2588.4</v>
      </c>
      <c r="E5" s="18"/>
      <c r="F5" s="19" t="n">
        <f aca="false">SUM(F3:F4)</f>
        <v>12942</v>
      </c>
    </row>
    <row r="6" customFormat="false" ht="15" hidden="false" customHeight="false" outlineLevel="0" collapsed="false">
      <c r="A6" s="20"/>
      <c r="B6" s="20"/>
      <c r="C6" s="20"/>
      <c r="D6" s="20"/>
      <c r="E6" s="20"/>
      <c r="F6" s="20"/>
    </row>
    <row r="7" customFormat="false" ht="14.25" hidden="false" customHeight="false" outlineLevel="0" collapsed="false">
      <c r="A7" s="21" t="s">
        <v>7</v>
      </c>
      <c r="B7" s="22"/>
      <c r="C7" s="22"/>
      <c r="D7" s="22"/>
      <c r="E7" s="22"/>
      <c r="F7" s="23"/>
    </row>
    <row r="8" customFormat="false" ht="28.5" hidden="false" customHeight="false" outlineLevel="0" collapsed="false">
      <c r="A8" s="24" t="s">
        <v>8</v>
      </c>
      <c r="B8" s="25" t="n">
        <f aca="false">F8/(12*5)</f>
        <v>0.666666666666667</v>
      </c>
      <c r="C8" s="26"/>
      <c r="D8" s="27" t="n">
        <f aca="false">F8/5</f>
        <v>8</v>
      </c>
      <c r="E8" s="26"/>
      <c r="F8" s="27" t="n">
        <v>40</v>
      </c>
      <c r="H8" s="28"/>
    </row>
    <row r="9" customFormat="false" ht="10.5" hidden="false" customHeight="true" outlineLevel="0" collapsed="false">
      <c r="A9" s="29"/>
      <c r="B9" s="30"/>
      <c r="C9" s="31"/>
      <c r="D9" s="30"/>
      <c r="E9" s="31"/>
      <c r="F9" s="30"/>
    </row>
    <row r="10" customFormat="false" ht="29.25" hidden="false" customHeight="false" outlineLevel="0" collapsed="false">
      <c r="A10" s="32" t="s">
        <v>9</v>
      </c>
      <c r="B10" s="33" t="n">
        <f aca="false">F10/(12*5)</f>
        <v>0.666666666666667</v>
      </c>
      <c r="C10" s="34"/>
      <c r="D10" s="35" t="n">
        <f aca="false">F10/5</f>
        <v>8</v>
      </c>
      <c r="E10" s="34"/>
      <c r="F10" s="35" t="n">
        <v>40</v>
      </c>
    </row>
    <row r="11" customFormat="false" ht="15" hidden="false" customHeight="false" outlineLevel="0" collapsed="false">
      <c r="B11" s="36"/>
      <c r="D11" s="36"/>
      <c r="F11" s="36"/>
    </row>
    <row r="12" customFormat="false" ht="29.25" hidden="false" customHeight="false" outlineLevel="0" collapsed="false">
      <c r="A12" s="37" t="s">
        <v>10</v>
      </c>
      <c r="B12" s="38" t="s">
        <v>11</v>
      </c>
      <c r="C12" s="38" t="s">
        <v>12</v>
      </c>
      <c r="D12" s="38" t="s">
        <v>11</v>
      </c>
      <c r="E12" s="38" t="s">
        <v>12</v>
      </c>
      <c r="F12" s="38" t="s">
        <v>11</v>
      </c>
      <c r="G12" s="39" t="s">
        <v>12</v>
      </c>
    </row>
    <row r="13" customFormat="false" ht="15" hidden="false" customHeight="false" outlineLevel="0" collapsed="false">
      <c r="A13" s="40" t="s">
        <v>13</v>
      </c>
      <c r="B13" s="41" t="n">
        <f aca="false">F13/60</f>
        <v>8.33337166666667</v>
      </c>
      <c r="C13" s="42" t="n">
        <f aca="false">B13*100/119</f>
        <v>7.00283333333333</v>
      </c>
      <c r="D13" s="41" t="n">
        <f aca="false">B13*12</f>
        <v>100.00046</v>
      </c>
      <c r="E13" s="42" t="n">
        <f aca="false">D13*100/119</f>
        <v>84.034</v>
      </c>
      <c r="F13" s="43" t="n">
        <f aca="false">420.17*19%+420.17</f>
        <v>500.0023</v>
      </c>
      <c r="G13" s="44" t="n">
        <f aca="false">F13*100/119</f>
        <v>420.17</v>
      </c>
    </row>
    <row r="14" customFormat="false" ht="15" hidden="false" customHeight="false" outlineLevel="0" collapsed="false">
      <c r="A14" s="45"/>
      <c r="B14" s="46"/>
      <c r="C14" s="47"/>
      <c r="D14" s="48"/>
      <c r="E14" s="47"/>
      <c r="F14" s="48"/>
      <c r="G14" s="48"/>
    </row>
    <row r="15" customFormat="false" ht="15" hidden="false" customHeight="false" outlineLevel="0" collapsed="false">
      <c r="A15" s="40" t="s">
        <v>14</v>
      </c>
      <c r="B15" s="49" t="n">
        <f aca="false">F15/60</f>
        <v>8.33</v>
      </c>
      <c r="C15" s="42" t="n">
        <f aca="false">B15*100/119</f>
        <v>7</v>
      </c>
      <c r="D15" s="49" t="n">
        <f aca="false">B15*12</f>
        <v>99.96</v>
      </c>
      <c r="E15" s="42" t="n">
        <f aca="false">D15*100/119</f>
        <v>84</v>
      </c>
      <c r="F15" s="50" t="n">
        <f aca="false">420*19%+420</f>
        <v>499.8</v>
      </c>
      <c r="G15" s="44" t="n">
        <f aca="false">F15*100/119</f>
        <v>420</v>
      </c>
    </row>
    <row r="16" customFormat="false" ht="15" hidden="false" customHeight="false" outlineLevel="0" collapsed="false">
      <c r="A16" s="45"/>
      <c r="B16" s="46"/>
      <c r="C16" s="47"/>
      <c r="D16" s="48"/>
      <c r="E16" s="47"/>
      <c r="F16" s="48"/>
      <c r="G16" s="48"/>
    </row>
    <row r="17" customFormat="false" ht="15" hidden="false" customHeight="false" outlineLevel="0" collapsed="false">
      <c r="A17" s="40" t="s">
        <v>15</v>
      </c>
      <c r="B17" s="41" t="n">
        <f aca="false">F17/60</f>
        <v>8.332975</v>
      </c>
      <c r="C17" s="42" t="n">
        <f aca="false">B17*100/119</f>
        <v>7.0025</v>
      </c>
      <c r="D17" s="41" t="n">
        <f aca="false">B17*12</f>
        <v>99.9957</v>
      </c>
      <c r="E17" s="42" t="n">
        <f aca="false">D17*100/119</f>
        <v>84.03</v>
      </c>
      <c r="F17" s="43" t="n">
        <f aca="false">(84.03*19%+84.03)*5</f>
        <v>499.9785</v>
      </c>
      <c r="G17" s="44" t="n">
        <f aca="false">F17*100/119</f>
        <v>420.15</v>
      </c>
    </row>
    <row r="18" customFormat="false" ht="15" hidden="false" customHeight="false" outlineLevel="0" collapsed="false">
      <c r="B18" s="36"/>
      <c r="D18" s="36"/>
      <c r="F18" s="36"/>
    </row>
    <row r="19" customFormat="false" ht="14.25" hidden="false" customHeight="false" outlineLevel="0" collapsed="false">
      <c r="A19" s="51" t="s">
        <v>16</v>
      </c>
      <c r="B19" s="38" t="s">
        <v>11</v>
      </c>
      <c r="C19" s="38" t="s">
        <v>12</v>
      </c>
      <c r="D19" s="38" t="s">
        <v>11</v>
      </c>
      <c r="E19" s="38" t="s">
        <v>12</v>
      </c>
      <c r="F19" s="38" t="s">
        <v>11</v>
      </c>
      <c r="G19" s="39" t="s">
        <v>12</v>
      </c>
    </row>
    <row r="20" customFormat="false" ht="14.25" hidden="false" customHeight="false" outlineLevel="0" collapsed="false">
      <c r="A20" s="52" t="s">
        <v>13</v>
      </c>
      <c r="B20" s="53" t="n">
        <f aca="false">F20/60</f>
        <v>7.75007333333333</v>
      </c>
      <c r="C20" s="53" t="n">
        <f aca="false">B20*100/119</f>
        <v>6.51266666666667</v>
      </c>
      <c r="D20" s="53" t="n">
        <f aca="false">B20*12</f>
        <v>93.00088</v>
      </c>
      <c r="E20" s="53" t="n">
        <f aca="false">D20*100/119</f>
        <v>78.152</v>
      </c>
      <c r="F20" s="54" t="n">
        <f aca="false">390.76*19%+390.76</f>
        <v>465.0044</v>
      </c>
      <c r="G20" s="55" t="n">
        <f aca="false">F20*100/119</f>
        <v>390.76</v>
      </c>
      <c r="H20" s="56"/>
    </row>
    <row r="21" customFormat="false" ht="14.25" hidden="false" customHeight="false" outlineLevel="0" collapsed="false">
      <c r="A21" s="52"/>
      <c r="B21" s="53"/>
      <c r="C21" s="57"/>
      <c r="D21" s="57"/>
      <c r="E21" s="57"/>
      <c r="F21" s="58"/>
      <c r="G21" s="58"/>
    </row>
    <row r="22" customFormat="false" ht="14.25" hidden="false" customHeight="false" outlineLevel="0" collapsed="false">
      <c r="A22" s="52" t="s">
        <v>14</v>
      </c>
      <c r="B22" s="53" t="n">
        <f aca="false">F22/60</f>
        <v>7.75086666666667</v>
      </c>
      <c r="C22" s="53" t="n">
        <f aca="false">B22*100/119</f>
        <v>6.51333333333333</v>
      </c>
      <c r="D22" s="53" t="n">
        <f aca="false">B22*12</f>
        <v>93.0104</v>
      </c>
      <c r="E22" s="53" t="n">
        <f aca="false">D22*100/119</f>
        <v>78.16</v>
      </c>
      <c r="F22" s="54" t="n">
        <f aca="false">390.8*19%+390.8</f>
        <v>465.052</v>
      </c>
      <c r="G22" s="55" t="n">
        <f aca="false">F22*100/119</f>
        <v>390.8</v>
      </c>
    </row>
    <row r="23" customFormat="false" ht="14.25" hidden="false" customHeight="false" outlineLevel="0" collapsed="false">
      <c r="A23" s="52"/>
      <c r="B23" s="53"/>
      <c r="C23" s="57"/>
      <c r="D23" s="57"/>
      <c r="E23" s="57"/>
      <c r="F23" s="58"/>
      <c r="G23" s="58"/>
    </row>
    <row r="24" customFormat="false" ht="15" hidden="false" customHeight="false" outlineLevel="0" collapsed="false">
      <c r="A24" s="59" t="s">
        <v>15</v>
      </c>
      <c r="B24" s="60" t="n">
        <f aca="false">F24/60</f>
        <v>7.666575</v>
      </c>
      <c r="C24" s="61" t="n">
        <f aca="false">B24*100/119</f>
        <v>6.4425</v>
      </c>
      <c r="D24" s="60" t="n">
        <f aca="false">B24*12</f>
        <v>91.9989</v>
      </c>
      <c r="E24" s="61" t="n">
        <f aca="false">D24*100/119</f>
        <v>77.31</v>
      </c>
      <c r="F24" s="62" t="n">
        <f aca="false">(77.31*19%+77.31)*5</f>
        <v>459.9945</v>
      </c>
      <c r="G24" s="63" t="n">
        <f aca="false">F24*100/119</f>
        <v>386.55</v>
      </c>
    </row>
    <row r="26" customFormat="false" ht="43.5" hidden="false" customHeight="false" outlineLevel="0" collapsed="false">
      <c r="A26" s="64" t="s">
        <v>17</v>
      </c>
      <c r="B26" s="65" t="n">
        <f aca="false">B5-B10-B8-B15-B24</f>
        <v>198.370091666667</v>
      </c>
      <c r="C26" s="66"/>
      <c r="D26" s="65" t="n">
        <f aca="false">D5-D10-D8-D15-D24</f>
        <v>2380.4411</v>
      </c>
      <c r="E26" s="66"/>
      <c r="F26" s="65" t="n">
        <f aca="false">F5-F10-F8-F15-F24</f>
        <v>11902.2055</v>
      </c>
    </row>
    <row r="27" customFormat="false" ht="15" hidden="false" customHeight="false" outlineLevel="0" collapsed="false"/>
    <row r="28" customFormat="false" ht="14.25" hidden="false" customHeight="false" outlineLevel="0" collapsed="false">
      <c r="A28" s="67"/>
      <c r="B28" s="68" t="s">
        <v>11</v>
      </c>
      <c r="C28" s="68" t="s">
        <v>12</v>
      </c>
      <c r="D28" s="68" t="s">
        <v>11</v>
      </c>
      <c r="E28" s="68" t="s">
        <v>12</v>
      </c>
      <c r="F28" s="68" t="s">
        <v>11</v>
      </c>
      <c r="G28" s="69" t="s">
        <v>12</v>
      </c>
    </row>
    <row r="29" customFormat="false" ht="61.5" hidden="false" customHeight="true" outlineLevel="0" collapsed="false">
      <c r="A29" s="70" t="s">
        <v>18</v>
      </c>
      <c r="B29" s="71" t="n">
        <f aca="false">C29*19%+C29</f>
        <v>165.41</v>
      </c>
      <c r="C29" s="71" t="n">
        <v>139</v>
      </c>
      <c r="D29" s="72" t="n">
        <f aca="false">(E29*19%)+E29</f>
        <v>1984.92</v>
      </c>
      <c r="E29" s="72" t="n">
        <f aca="false">139*12</f>
        <v>1668</v>
      </c>
      <c r="F29" s="72" t="n">
        <f aca="false">G29*19%+G29</f>
        <v>9924.6</v>
      </c>
      <c r="G29" s="72" t="n">
        <f aca="false">(139*12)*5</f>
        <v>8340</v>
      </c>
      <c r="I29" s="56"/>
    </row>
    <row r="30" customFormat="false" ht="9" hidden="false" customHeight="true" outlineLevel="0" collapsed="false"/>
    <row r="31" customFormat="false" ht="14.25" hidden="false" customHeight="false" outlineLevel="0" collapsed="false">
      <c r="A31" s="73" t="s">
        <v>19</v>
      </c>
      <c r="B31" s="74" t="n">
        <f aca="false">B8+B10+B17+B29+B24</f>
        <v>182.742883333333</v>
      </c>
      <c r="C31" s="75"/>
      <c r="D31" s="74" t="n">
        <f aca="false">D8+D10+D17+D29+D24</f>
        <v>2192.9146</v>
      </c>
      <c r="E31" s="75"/>
      <c r="F31" s="76" t="n">
        <f aca="false">F8+F10+F17+F29+F24</f>
        <v>10964.573</v>
      </c>
    </row>
    <row r="32" customFormat="false" ht="10.5" hidden="false" customHeight="true" outlineLevel="0" collapsed="false">
      <c r="B32" s="77"/>
      <c r="D32" s="77"/>
      <c r="F32" s="78"/>
    </row>
    <row r="33" customFormat="false" ht="72.75" hidden="false" customHeight="false" outlineLevel="0" collapsed="false">
      <c r="A33" s="79" t="s">
        <v>20</v>
      </c>
      <c r="B33" s="80" t="n">
        <f aca="false">B26-B29</f>
        <v>32.9600916666667</v>
      </c>
      <c r="C33" s="79" t="s">
        <v>20</v>
      </c>
      <c r="D33" s="80" t="n">
        <f aca="false">D26-D29</f>
        <v>395.5211</v>
      </c>
      <c r="E33" s="79" t="s">
        <v>20</v>
      </c>
      <c r="F33" s="80" t="n">
        <f aca="false">F26-F29</f>
        <v>1977.6055</v>
      </c>
      <c r="G33" s="81"/>
      <c r="I33" s="56"/>
    </row>
    <row r="34" customFormat="false" ht="14.25" hidden="false" customHeight="true" outlineLevel="0" collapsed="false">
      <c r="A34" s="82" t="s">
        <v>21</v>
      </c>
      <c r="B34" s="82"/>
      <c r="C34" s="82"/>
      <c r="D34" s="82"/>
      <c r="E34" s="82"/>
      <c r="F34" s="82"/>
    </row>
    <row r="35" customFormat="false" ht="14.25" hidden="false" customHeight="false" outlineLevel="0" collapsed="false">
      <c r="A35" s="82"/>
      <c r="B35" s="82"/>
      <c r="C35" s="82"/>
      <c r="D35" s="82"/>
      <c r="E35" s="82"/>
      <c r="F35" s="82"/>
    </row>
    <row r="37" customFormat="false" ht="14.25" hidden="false" customHeight="true" outlineLevel="0" collapsed="false">
      <c r="A37" s="83" t="s">
        <v>22</v>
      </c>
      <c r="B37" s="83"/>
      <c r="C37" s="83"/>
      <c r="D37" s="83"/>
      <c r="E37" s="83"/>
      <c r="F37" s="83"/>
    </row>
    <row r="38" customFormat="false" ht="24" hidden="false" customHeight="true" outlineLevel="0" collapsed="false">
      <c r="A38" s="83"/>
      <c r="B38" s="83"/>
      <c r="C38" s="83"/>
      <c r="D38" s="83"/>
      <c r="E38" s="83"/>
      <c r="F38" s="83"/>
    </row>
  </sheetData>
  <mergeCells count="3">
    <mergeCell ref="A1:F1"/>
    <mergeCell ref="A34:F35"/>
    <mergeCell ref="A37:F38"/>
  </mergeCells>
  <hyperlinks>
    <hyperlink ref="A1" r:id="rId2" display="TI-Kosten und Erstattung auf einen Blick"/>
    <hyperlink ref="A3" r:id="rId3" display="TI-Erstattungspauschale (Grundpauschale)"/>
    <hyperlink ref="A12" r:id="rId4" display="Kosten für den elektronischen Heilberufeausweis eHBA selbst:"/>
    <hyperlink ref="A13" r:id="rId5" display="Anbieter d.trust"/>
    <hyperlink ref="A15" r:id="rId6" display="Anbieter Telekom"/>
    <hyperlink ref="A17" r:id="rId7" display="Anbieter medisign"/>
    <hyperlink ref="A19" r:id="rId8" display="Kosten für die SMC-B-Karte selbst:"/>
    <hyperlink ref="A20" r:id="rId9" display="Anbieter d.trust"/>
    <hyperlink ref="A22" r:id="rId10" display="Anbieter Telekom"/>
    <hyperlink ref="A24" r:id="rId11" display="Anbieter medisign"/>
  </hyperlinks>
  <printOptions headings="false" gridLines="false" gridLinesSet="true" horizontalCentered="false" verticalCentered="false"/>
  <pageMargins left="0.7" right="0.7" top="0.7875" bottom="0.78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legacyDrawing r:id="rId12"/>
</worksheet>
</file>

<file path=docProps/app.xml><?xml version="1.0" encoding="utf-8"?>
<Properties xmlns="http://schemas.openxmlformats.org/officeDocument/2006/extended-properties" xmlns:vt="http://schemas.openxmlformats.org/officeDocument/2006/docPropsVTypes">
  <Template/>
  <TotalTime>2</TotalTime>
  <Application>LibreOffice/7.6.5.2$MacOSX_X86_64 LibreOffice_project/38d5f62f85355c192ef5f1dd47c5c0c0c6d6598b</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2025-05-16T05:22:46Z</dcterms:created>
  <dc:creator>Christine Donner GF BED e.V.</dc:creator>
  <dc:description/>
  <dc:language>de-DE</dc:language>
  <cp:lastModifiedBy>Andrea Fanter</cp:lastModifiedBy>
  <dcterms:modified xsi:type="dcterms:W3CDTF">2025-05-30T12:42:17Z</dcterms:modified>
  <cp:revision>2</cp:revision>
  <dc:subject/>
  <dc:title/>
</cp:coreProperties>
</file>

<file path=docProps/custom.xml><?xml version="1.0" encoding="utf-8"?>
<Properties xmlns="http://schemas.openxmlformats.org/officeDocument/2006/custom-properties" xmlns:vt="http://schemas.openxmlformats.org/officeDocument/2006/docPropsVTypes"/>
</file>